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Б13А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Б13А!#REF!</definedName>
    <definedName name="_Par114" localSheetId="1">Б13А!#REF!</definedName>
    <definedName name="_Par115" localSheetId="1">Б13А!#REF!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Б13А!#REF!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Б13А!$A$1:$G$159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90" i="2" l="1"/>
  <c r="D91" i="2" s="1"/>
  <c r="D79" i="2"/>
  <c r="D80" i="2" s="1"/>
  <c r="D71" i="2"/>
  <c r="D70" i="2"/>
  <c r="D51" i="2"/>
  <c r="D50" i="2"/>
  <c r="D41" i="2"/>
  <c r="D22" i="2"/>
  <c r="D17" i="2"/>
  <c r="D12" i="2"/>
  <c r="D25" i="2" l="1"/>
  <c r="D60" i="2"/>
  <c r="D61" i="2" s="1"/>
  <c r="D133" i="1"/>
  <c r="G129" i="1"/>
  <c r="G126" i="1"/>
  <c r="G121" i="1"/>
  <c r="G120" i="1"/>
  <c r="G119" i="1"/>
  <c r="G117" i="1"/>
  <c r="G115" i="1"/>
  <c r="G112" i="1"/>
  <c r="G111" i="1"/>
  <c r="G110" i="1"/>
  <c r="G108" i="1"/>
  <c r="G101" i="1"/>
  <c r="G95" i="1"/>
  <c r="G93" i="1"/>
  <c r="G89" i="1"/>
  <c r="G88" i="1"/>
  <c r="G80" i="1"/>
  <c r="G65" i="1"/>
  <c r="G64" i="1"/>
  <c r="G60" i="1"/>
  <c r="G59" i="1"/>
  <c r="F57" i="1"/>
  <c r="G56" i="1"/>
  <c r="G55" i="1"/>
  <c r="G54" i="1"/>
  <c r="G53" i="1"/>
  <c r="G52" i="1"/>
  <c r="G51" i="1"/>
  <c r="G50" i="1"/>
  <c r="G49" i="1"/>
  <c r="F43" i="1"/>
  <c r="F42" i="1"/>
  <c r="F41" i="1"/>
  <c r="G40" i="1"/>
  <c r="G38" i="1"/>
  <c r="G36" i="1"/>
  <c r="F34" i="1"/>
  <c r="F33" i="1"/>
  <c r="F32" i="1"/>
  <c r="G31" i="1"/>
  <c r="G30" i="1"/>
  <c r="G28" i="1"/>
  <c r="G26" i="1"/>
  <c r="G134" i="1" s="1"/>
</calcChain>
</file>

<file path=xl/sharedStrings.xml><?xml version="1.0" encoding="utf-8"?>
<sst xmlns="http://schemas.openxmlformats.org/spreadsheetml/2006/main" count="433" uniqueCount="227">
  <si>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</si>
  <si>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</si>
  <si>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</si>
  <si>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</si>
  <si>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</si>
  <si>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</si>
  <si>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</si>
  <si>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</si>
  <si>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</si>
  <si>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</si>
  <si>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</si>
  <si>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</si>
  <si>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</si>
  <si>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</si>
  <si>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</si>
  <si>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</si>
  <si>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</si>
  <si>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</si>
  <si>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</si>
  <si>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13А по ул. Боровая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</si>
  <si>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</si>
  <si>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</si>
  <si>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</si>
  <si>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</si>
  <si>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</si>
  <si>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05.12.2016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</si>
  <si>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</si>
  <si>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</si>
  <si>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</si>
  <si>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</si>
  <si>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</si>
  <si>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</si>
  <si>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</si>
  <si>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</si>
  <si>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</si>
  <si>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</si>
  <si>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чердачного помещения от снега</t>
  </si>
  <si>
    <t>м2</t>
  </si>
  <si>
    <t>Очистка козырьков от снега</t>
  </si>
  <si>
    <t>м²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</si>
  <si>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</si>
  <si>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</si>
  <si>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</si>
  <si>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</si>
  <si>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</si>
  <si>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</si>
  <si>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Ремонт дверного полотна</t>
  </si>
  <si>
    <t>шт</t>
  </si>
  <si>
    <t>Снятие пружин входных дверей</t>
  </si>
  <si>
    <t xml:space="preserve">                 12.  Работы по ремонту придомового оборудования благоустройства</t>
  </si>
  <si>
    <t xml:space="preserve">Ремонт скамеек </t>
  </si>
  <si>
    <t>м.п.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</si>
  <si>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</si>
  <si>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</si>
  <si>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</si>
  <si>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</si>
  <si>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</si>
  <si>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</si>
  <si>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</si>
  <si>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</si>
  <si>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</si>
  <si>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</si>
  <si>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</si>
  <si>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</si>
  <si>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</si>
  <si>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</si>
  <si>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>Осмотр и очистка грязевиков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</si>
  <si>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</si>
  <si>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</si>
  <si>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</si>
  <si>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</si>
  <si>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</si>
  <si>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</si>
  <si>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</si>
  <si>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</si>
  <si>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</si>
  <si>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 xml:space="preserve">Мытье лестничных площадок и маршей </t>
  </si>
  <si>
    <t>Влажная протирка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</si>
  <si>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</si>
  <si>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</si>
  <si>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м3</t>
  </si>
  <si>
    <t xml:space="preserve">                 18.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</si>
  <si>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</si>
  <si>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</si>
  <si>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</si>
  <si>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</si>
  <si>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</si>
  <si>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</si>
  <si>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</si>
  <si>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</si>
  <si>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</si>
  <si>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</si>
  <si>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</si>
  <si>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</si>
  <si>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</si>
  <si>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</si>
  <si>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</si>
  <si>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</si>
  <si>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</si>
  <si>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</si>
  <si>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</si>
  <si>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</si>
  <si>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</si>
  <si>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</si>
  <si>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</si>
  <si>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</si>
  <si>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</si>
  <si>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</si>
  <si>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</si>
  <si>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Смена  вентиля вводного на кран шаровый д.15 мм ГХВС</t>
  </si>
  <si>
    <t>Поверка приборов учета горячей воды с заменой неисправных средств измерений</t>
  </si>
  <si>
    <t>Закрытие чердачных люков</t>
  </si>
  <si>
    <t>шт.</t>
  </si>
  <si>
    <t>Установка  пружины</t>
  </si>
  <si>
    <t>Смена и ремонт задвижки д.50 мм б/у</t>
  </si>
  <si>
    <t>Осмотр водопровода, канализации, горячего водоснабжения</t>
  </si>
  <si>
    <t>квартир</t>
  </si>
  <si>
    <t>Влажное подметание лестничных площадок и маршей свыше 3-го этажа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</si>
  <si>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</si>
  <si>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</si>
  <si>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</si>
  <si>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</si>
  <si>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</si>
  <si>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</si>
  <si>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</si>
  <si>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</si>
  <si>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</si>
  <si>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</si>
  <si>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</si>
  <si>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</si>
  <si>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</si>
  <si>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</si>
  <si>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</si>
  <si>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</si>
  <si>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</si>
  <si>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</si>
  <si>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</si>
  <si>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</si>
  <si>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</si>
  <si>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</si>
  <si>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</si>
  <si>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</si>
  <si>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</si>
  <si>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</si>
  <si>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Сметание снега со ступеней и площадок</t>
  </si>
  <si>
    <t>Очистка приямков</t>
  </si>
  <si>
    <t>Погрузка мусора на автотранспорт вручную</t>
  </si>
  <si>
    <t>Подметание и уборка придомовой территории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</si>
  <si>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</si>
  <si>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</si>
  <si>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</si>
  <si>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</si>
  <si>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</si>
  <si>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</si>
  <si>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>Подметание  площадок перед входом в подъезд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</si>
  <si>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</si>
  <si>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</si>
  <si>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</si>
  <si>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</si>
  <si>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</si>
  <si>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</si>
  <si>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</si>
  <si>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</si>
  <si>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</si>
  <si>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</si>
  <si>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</si>
  <si>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</si>
  <si>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</si>
  <si>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</si>
  <si>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</si>
  <si>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</si>
  <si>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</si>
  <si>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</si>
  <si>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</si>
  <si>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</si>
  <si>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</si>
  <si>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</si>
  <si>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</si>
  <si>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</si>
  <si>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</si>
  <si>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</si>
  <si>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</si>
  <si>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</si>
  <si>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</si>
  <si>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</si>
  <si>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</si>
  <si>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</si>
  <si>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</si>
  <si>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</si>
  <si>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</si>
  <si>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</si>
  <si>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</si>
  <si>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</si>
  <si>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</si>
  <si>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</si>
  <si>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</si>
  <si>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</si>
  <si>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</si>
  <si>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</si>
  <si>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</si>
  <si>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</si>
  <si>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</si>
  <si>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</si>
  <si>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</si>
  <si>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</si>
  <si>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</si>
  <si>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</si>
  <si>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</si>
  <si>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</si>
  <si>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</si>
  <si>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</si>
  <si>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</si>
  <si>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</si>
  <si>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</si>
  <si>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</si>
  <si>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</si>
  <si>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</si>
  <si>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</si>
  <si>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</si>
  <si>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</si>
  <si>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</si>
  <si>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</si>
  <si>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</si>
  <si>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</si>
  <si>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</si>
  <si>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Отопление </t>
  </si>
  <si>
    <t xml:space="preserve">Холодное водоснабжение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</si>
</sst>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7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28" fillId="0" borderId="0">
      <protection locked="0"/>
    </xf>
    <xf numFmtId="168" fontId="28" fillId="0" borderId="7">
      <protection locked="0"/>
    </xf>
    <xf numFmtId="167" fontId="29" fillId="0" borderId="0">
      <protection locked="0"/>
    </xf>
    <xf numFmtId="168" fontId="29" fillId="0" borderId="8">
      <protection locked="0"/>
    </xf>
    <xf numFmtId="169" fontId="28" fillId="0" borderId="0">
      <protection locked="0"/>
    </xf>
    <xf numFmtId="170" fontId="28" fillId="0" borderId="0">
      <protection locked="0"/>
    </xf>
    <xf numFmtId="169" fontId="29" fillId="0" borderId="0">
      <protection locked="0"/>
    </xf>
    <xf numFmtId="170" fontId="29" fillId="0" borderId="0">
      <protection locked="0"/>
    </xf>
    <xf numFmtId="171" fontId="28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8" borderId="0" applyNumberFormat="0" applyBorder="0" applyProtection="0">
      <alignment horizontal="left" vertical="top" wrapText="1"/>
    </xf>
    <xf numFmtId="0" fontId="34" fillId="19" borderId="0" applyNumberFormat="0" applyBorder="0" applyProtection="0">
      <alignment horizontal="left" vertical="top" wrapText="1"/>
    </xf>
    <xf numFmtId="0" fontId="33" fillId="20" borderId="0" applyNumberFormat="0" applyBorder="0" applyProtection="0">
      <alignment horizontal="left" vertical="top" wrapText="1"/>
    </xf>
    <xf numFmtId="0" fontId="35" fillId="21" borderId="0" applyNumberFormat="0" applyBorder="0" applyProtection="0">
      <alignment horizontal="left" vertical="top" wrapText="1"/>
    </xf>
    <xf numFmtId="0" fontId="36" fillId="22" borderId="0" applyNumberFormat="0" applyBorder="0" applyProtection="0">
      <alignment horizontal="left" vertical="top" wrapText="1"/>
    </xf>
    <xf numFmtId="0" fontId="15" fillId="0" borderId="0"/>
    <xf numFmtId="0" fontId="37" fillId="0" borderId="0" applyNumberFormat="0" applyFill="0" applyBorder="0" applyProtection="0">
      <alignment horizontal="left" vertical="top" wrapText="1"/>
    </xf>
    <xf numFmtId="0" fontId="38" fillId="23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4" borderId="0" applyNumberFormat="0" applyBorder="0" applyProtection="0">
      <alignment horizontal="left" vertical="top" wrapText="1"/>
    </xf>
    <xf numFmtId="0" fontId="43" fillId="24" borderId="9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28" borderId="0" applyNumberFormat="0" applyBorder="0" applyAlignment="0" applyProtection="0"/>
    <xf numFmtId="0" fontId="45" fillId="9" borderId="9" applyNumberFormat="0" applyAlignment="0" applyProtection="0"/>
    <xf numFmtId="0" fontId="46" fillId="29" borderId="10" applyNumberFormat="0" applyAlignment="0" applyProtection="0"/>
    <xf numFmtId="0" fontId="47" fillId="29" borderId="9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4" applyNumberFormat="0" applyFill="0" applyAlignment="0" applyProtection="0"/>
    <xf numFmtId="0" fontId="53" fillId="30" borderId="15" applyNumberFormat="0" applyAlignment="0" applyProtection="0"/>
    <xf numFmtId="0" fontId="54" fillId="0" borderId="0" applyNumberFormat="0" applyFill="0" applyBorder="0" applyAlignment="0" applyProtection="0"/>
    <xf numFmtId="0" fontId="55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2" borderId="16" applyNumberFormat="0" applyFont="0" applyAlignment="0" applyProtection="0"/>
    <xf numFmtId="0" fontId="60" fillId="0" borderId="17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6" borderId="0" applyNumberFormat="0" applyBorder="0" applyAlignment="0" applyProtection="0"/>
  </cellStyleXfs>
  <cellXfs count="143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Fill="1"/>
    <xf numFmtId="0" fontId="6" fillId="0" borderId="0" xfId="1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 vertical="center"/>
    </xf>
    <xf numFmtId="0" fontId="5" fillId="0" borderId="0" xfId="2" applyFont="1"/>
    <xf numFmtId="0" fontId="4" fillId="0" borderId="0" xfId="2" applyFont="1" applyFill="1"/>
    <xf numFmtId="0" fontId="6" fillId="0" borderId="0" xfId="1" applyFont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0" fillId="0" borderId="0" xfId="1" applyFont="1"/>
    <xf numFmtId="0" fontId="2" fillId="0" borderId="0" xfId="2"/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Border="1"/>
    <xf numFmtId="0" fontId="10" fillId="0" borderId="0" xfId="1" applyFont="1" applyBorder="1"/>
    <xf numFmtId="0" fontId="2" fillId="0" borderId="0" xfId="1" applyFill="1" applyBorder="1"/>
    <xf numFmtId="0" fontId="6" fillId="0" borderId="0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/>
    </xf>
    <xf numFmtId="1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0" fontId="2" fillId="3" borderId="0" xfId="1" applyFont="1" applyFill="1"/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left" vertical="center"/>
    </xf>
    <xf numFmtId="0" fontId="21" fillId="0" borderId="1" xfId="1" applyFont="1" applyFill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/>
    </xf>
    <xf numFmtId="1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wrapText="1"/>
    </xf>
    <xf numFmtId="4" fontId="12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vertical="center"/>
    </xf>
    <xf numFmtId="4" fontId="12" fillId="0" borderId="0" xfId="1" applyNumberFormat="1" applyFont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6" fontId="25" fillId="0" borderId="0" xfId="0" applyNumberFormat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2" fontId="23" fillId="0" borderId="0" xfId="1" applyNumberFormat="1" applyFont="1" applyFill="1" applyBorder="1" applyAlignment="1">
      <alignment horizontal="center" vertical="center"/>
    </xf>
    <xf numFmtId="0" fontId="21" fillId="0" borderId="5" xfId="1" applyFont="1" applyBorder="1" applyAlignment="1">
      <alignment vertical="center"/>
    </xf>
    <xf numFmtId="0" fontId="4" fillId="0" borderId="5" xfId="1" applyFont="1" applyBorder="1"/>
    <xf numFmtId="0" fontId="23" fillId="0" borderId="0" xfId="1" applyFont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5" xfId="1" applyFont="1" applyBorder="1"/>
    <xf numFmtId="0" fontId="7" fillId="0" borderId="5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2" fillId="0" borderId="0" xfId="1" applyFill="1"/>
    <xf numFmtId="0" fontId="6" fillId="0" borderId="1" xfId="1" applyFont="1" applyFill="1" applyBorder="1" applyAlignment="1">
      <alignment horizontal="left" vertical="center"/>
    </xf>
    <xf numFmtId="0" fontId="27" fillId="0" borderId="0" xfId="0" applyFont="1" applyAlignment="1">
      <alignment horizontal="right"/>
    </xf>
    <xf numFmtId="0" fontId="6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7" fillId="0" borderId="5" xfId="1" applyFont="1" applyBorder="1" applyAlignment="1">
      <alignment horizontal="left" vertical="center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49" fontId="21" fillId="0" borderId="2" xfId="1" applyNumberFormat="1" applyFont="1" applyBorder="1" applyAlignment="1">
      <alignment horizontal="left" vertical="center" wrapText="1"/>
    </xf>
    <xf numFmtId="49" fontId="21" fillId="0" borderId="3" xfId="1" applyNumberFormat="1" applyFont="1" applyBorder="1" applyAlignment="1">
      <alignment horizontal="left" vertical="center" wrapText="1"/>
    </xf>
    <xf numFmtId="49" fontId="21" fillId="0" borderId="4" xfId="1" applyNumberFormat="1" applyFont="1" applyBorder="1" applyAlignment="1">
      <alignment horizontal="left" vertical="center" wrapText="1"/>
    </xf>
    <xf numFmtId="0" fontId="23" fillId="0" borderId="6" xfId="1" applyFont="1" applyBorder="1" applyAlignment="1">
      <alignment horizontal="center"/>
    </xf>
    <xf numFmtId="0" fontId="27" fillId="0" borderId="0" xfId="1" applyFont="1" applyAlignment="1">
      <alignment horizontal="left" vertical="top" wrapText="1"/>
    </xf>
    <xf numFmtId="0" fontId="27" fillId="0" borderId="0" xfId="1" applyFont="1" applyAlignment="1">
      <alignment horizontal="left" vertical="center" wrapText="1"/>
    </xf>
    <xf numFmtId="0" fontId="27" fillId="0" borderId="0" xfId="1" applyFont="1" applyAlignment="1">
      <alignment vertical="center" wrapText="1"/>
    </xf>
    <xf numFmtId="0" fontId="65" fillId="0" borderId="0" xfId="80" applyFont="1" applyFill="1" applyAlignment="1">
      <alignment horizontal="center" vertical="center"/>
    </xf>
    <xf numFmtId="0" fontId="18" fillId="0" borderId="0" xfId="80" applyFont="1" applyFill="1" applyAlignment="1">
      <alignment horizontal="center" vertical="center"/>
    </xf>
    <xf numFmtId="166" fontId="67" fillId="0" borderId="0" xfId="80" applyNumberFormat="1" applyFont="1" applyFill="1" applyBorder="1" applyAlignment="1">
      <alignment horizontal="right" vertical="center"/>
    </xf>
    <xf numFmtId="0" fontId="66" fillId="0" borderId="0" xfId="80" applyFont="1" applyFill="1"/>
    <xf numFmtId="0" fontId="18" fillId="0" borderId="5" xfId="80" applyFont="1" applyFill="1" applyBorder="1" applyAlignment="1">
      <alignment horizontal="center" vertical="center"/>
    </xf>
    <xf numFmtId="0" fontId="67" fillId="0" borderId="1" xfId="80" applyFont="1" applyFill="1" applyBorder="1" applyAlignment="1">
      <alignment horizontal="center" vertical="center" wrapText="1"/>
    </xf>
    <xf numFmtId="0" fontId="67" fillId="0" borderId="1" xfId="80" applyFont="1" applyFill="1" applyBorder="1" applyAlignment="1">
      <alignment vertical="center" wrapText="1"/>
    </xf>
    <xf numFmtId="0" fontId="66" fillId="0" borderId="1" xfId="80" applyFont="1" applyFill="1" applyBorder="1" applyAlignment="1">
      <alignment horizontal="center"/>
    </xf>
    <xf numFmtId="14" fontId="25" fillId="0" borderId="1" xfId="80" applyNumberFormat="1" applyFont="1" applyFill="1" applyBorder="1" applyAlignment="1">
      <alignment horizontal="center"/>
    </xf>
    <xf numFmtId="0" fontId="66" fillId="0" borderId="1" xfId="80" applyFont="1" applyFill="1" applyBorder="1"/>
    <xf numFmtId="0" fontId="68" fillId="0" borderId="1" xfId="80" applyFont="1" applyFill="1" applyBorder="1" applyAlignment="1">
      <alignment horizontal="center"/>
    </xf>
    <xf numFmtId="0" fontId="69" fillId="0" borderId="1" xfId="80" applyFont="1" applyFill="1" applyBorder="1" applyAlignment="1">
      <alignment horizontal="center" wrapText="1"/>
    </xf>
    <xf numFmtId="0" fontId="68" fillId="0" borderId="1" xfId="80" applyFont="1" applyFill="1" applyBorder="1"/>
    <xf numFmtId="4" fontId="68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 applyAlignment="1">
      <alignment vertical="top" wrapText="1"/>
    </xf>
    <xf numFmtId="0" fontId="67" fillId="0" borderId="1" xfId="80" applyFont="1" applyFill="1" applyBorder="1" applyAlignment="1">
      <alignment horizontal="justify" vertical="center" wrapText="1"/>
    </xf>
    <xf numFmtId="49" fontId="67" fillId="0" borderId="1" xfId="80" applyNumberFormat="1" applyFont="1" applyFill="1" applyBorder="1" applyAlignment="1">
      <alignment horizontal="justify" vertical="center" wrapText="1"/>
    </xf>
    <xf numFmtId="0" fontId="67" fillId="0" borderId="2" xfId="80" applyFont="1" applyFill="1" applyBorder="1" applyAlignment="1">
      <alignment horizontal="left" vertical="center" wrapText="1"/>
    </xf>
    <xf numFmtId="0" fontId="67" fillId="0" borderId="3" xfId="80" applyFont="1" applyFill="1" applyBorder="1" applyAlignment="1">
      <alignment horizontal="left" vertical="center" wrapText="1"/>
    </xf>
    <xf numFmtId="0" fontId="67" fillId="0" borderId="4" xfId="80" applyFont="1" applyFill="1" applyBorder="1" applyAlignment="1">
      <alignment horizontal="left" vertical="center" wrapText="1"/>
    </xf>
    <xf numFmtId="3" fontId="68" fillId="0" borderId="1" xfId="80" applyNumberFormat="1" applyFont="1" applyFill="1" applyBorder="1" applyAlignment="1">
      <alignment horizontal="center"/>
    </xf>
    <xf numFmtId="0" fontId="69" fillId="0" borderId="1" xfId="80" applyFont="1" applyFill="1" applyBorder="1" applyAlignment="1">
      <alignment wrapText="1"/>
    </xf>
    <xf numFmtId="0" fontId="68" fillId="0" borderId="1" xfId="80" applyFont="1" applyFill="1" applyBorder="1" applyAlignment="1">
      <alignment vertical="top"/>
    </xf>
    <xf numFmtId="4" fontId="69" fillId="0" borderId="1" xfId="80" applyNumberFormat="1" applyFont="1" applyFill="1" applyBorder="1" applyAlignment="1">
      <alignment wrapText="1"/>
    </xf>
    <xf numFmtId="4" fontId="69" fillId="0" borderId="1" xfId="80" applyNumberFormat="1" applyFont="1" applyFill="1" applyBorder="1"/>
    <xf numFmtId="4" fontId="68" fillId="0" borderId="1" xfId="80" applyNumberFormat="1" applyFont="1" applyFill="1" applyBorder="1" applyAlignment="1">
      <alignment horizontal="center" vertical="center"/>
    </xf>
    <xf numFmtId="166" fontId="67" fillId="0" borderId="1" xfId="80" applyNumberFormat="1" applyFont="1" applyFill="1" applyBorder="1" applyAlignment="1">
      <alignment horizontal="center" vertical="center" wrapText="1"/>
    </xf>
    <xf numFmtId="0" fontId="68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2019%20&#1075;&#1086;&#1076;\&#1059;&#1090;&#1074;&#1077;&#1088;&#1078;&#1076;&#1077;&#1085;&#1085;&#1099;&#1077;%20&#1090;&#1072;&#1088;&#1080;&#1092;&#1099;\&#1041;&#1086;&#1088;&#1086;&#1074;&#1072;&#1103;%201\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&#1043;&#1072;&#1074;&#1088;&#1080;&#1083;&#1086;&#1074;\&#1052;&#1086;&#1085;&#1080;&#1090;&#1086;&#1088;&#1080;&#1085;&#1075;\&#1054;&#1090;&#1095;&#1105;&#1090;%20&#1091;&#1087;&#1088;&#1072;&#1074;&#1083;&#1103;&#1102;&#1097;&#1077;&#1081;%20&#1086;&#1088;&#1075;&#1072;&#1085;&#1080;&#1079;&#1072;&#1094;&#1080;&#1080;\&#1057;&#1086;&#1076;&#1077;&#1088;&#1078;&#1072;&#1085;&#1080;&#1077;%20&#1080;%20&#1090;&#1077;&#1082;&#1091;&#1097;&#1080;&#1081;%20&#1088;&#1077;&#1084;&#1086;&#1085;&#1090;%202016%20&#1075;&#1086;&#1076;\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M10" sqref="M10"/>
    </sheetView>
  </sheetViews>
  <sheetFormatPr defaultRowHeight="15" x14ac:dyDescent="0.25"/>
  <cols>
    <col min="1" max="1" width="4.28515625" style="142" customWidth="1"/>
    <col min="2" max="2" width="62.28515625" style="118" customWidth="1"/>
    <col min="3" max="3" width="10.85546875" style="118" customWidth="1"/>
    <col min="4" max="4" width="18.42578125" style="142" customWidth="1"/>
    <col min="5" max="16384" width="9.140625" style="118"/>
  </cols>
  <sheetData>
    <row r="1" spans="1:4" ht="19.5" x14ac:dyDescent="0.25">
      <c r="A1" s="115" t="s">
        <v>156</v>
      </c>
      <c r="B1" s="115"/>
      <c r="C1" s="115"/>
      <c r="D1" s="115"/>
    </row>
    <row r="2" spans="1:4" x14ac:dyDescent="0.25">
      <c r="A2" s="116" t="s">
        <v>157</v>
      </c>
      <c r="B2" s="116"/>
      <c r="C2" s="116"/>
      <c r="D2" s="116"/>
    </row>
    <row r="3" spans="1:4" x14ac:dyDescent="0.25">
      <c r="A3" s="119" t="s">
        <v>19</v>
      </c>
      <c r="B3" s="119"/>
      <c r="C3" s="119"/>
      <c r="D3" s="119"/>
    </row>
    <row r="4" spans="1:4" ht="25.5" x14ac:dyDescent="0.25">
      <c r="A4" s="120" t="s">
        <v>158</v>
      </c>
      <c r="B4" s="120" t="s">
        <v>159</v>
      </c>
      <c r="C4" s="120" t="s">
        <v>160</v>
      </c>
      <c r="D4" s="120" t="s">
        <v>161</v>
      </c>
    </row>
    <row r="5" spans="1:4" x14ac:dyDescent="0.25">
      <c r="A5" s="121">
        <v>1</v>
      </c>
      <c r="B5" s="121" t="s">
        <v>162</v>
      </c>
      <c r="C5" s="122" t="s">
        <v>163</v>
      </c>
      <c r="D5" s="123" t="s">
        <v>164</v>
      </c>
    </row>
    <row r="6" spans="1:4" x14ac:dyDescent="0.25">
      <c r="A6" s="121">
        <v>2</v>
      </c>
      <c r="B6" s="121" t="s">
        <v>165</v>
      </c>
      <c r="C6" s="124"/>
      <c r="D6" s="125" t="s">
        <v>166</v>
      </c>
    </row>
    <row r="7" spans="1:4" x14ac:dyDescent="0.25">
      <c r="A7" s="121">
        <v>3</v>
      </c>
      <c r="B7" s="121" t="s">
        <v>167</v>
      </c>
      <c r="C7" s="124"/>
      <c r="D7" s="125" t="s">
        <v>168</v>
      </c>
    </row>
    <row r="8" spans="1:4" ht="27.75" customHeight="1" x14ac:dyDescent="0.25">
      <c r="A8" s="126" t="s">
        <v>169</v>
      </c>
      <c r="B8" s="126"/>
      <c r="C8" s="126"/>
      <c r="D8" s="126"/>
    </row>
    <row r="9" spans="1:4" x14ac:dyDescent="0.25">
      <c r="A9" s="127">
        <v>4</v>
      </c>
      <c r="B9" s="121" t="s">
        <v>170</v>
      </c>
      <c r="C9" s="120" t="s">
        <v>171</v>
      </c>
      <c r="D9" s="128">
        <v>0</v>
      </c>
    </row>
    <row r="10" spans="1:4" x14ac:dyDescent="0.25">
      <c r="A10" s="127">
        <v>5</v>
      </c>
      <c r="B10" s="121" t="s">
        <v>172</v>
      </c>
      <c r="C10" s="120" t="s">
        <v>171</v>
      </c>
      <c r="D10" s="128" t="s">
        <v>173</v>
      </c>
    </row>
    <row r="11" spans="1:4" x14ac:dyDescent="0.25">
      <c r="A11" s="127">
        <v>6</v>
      </c>
      <c r="B11" s="121" t="s">
        <v>174</v>
      </c>
      <c r="C11" s="120" t="s">
        <v>171</v>
      </c>
      <c r="D11" s="128">
        <v>17681.96</v>
      </c>
    </row>
    <row r="12" spans="1:4" ht="15.75" customHeight="1" x14ac:dyDescent="0.25">
      <c r="A12" s="127">
        <v>7</v>
      </c>
      <c r="B12" s="129" t="s">
        <v>175</v>
      </c>
      <c r="C12" s="120" t="s">
        <v>171</v>
      </c>
      <c r="D12" s="128">
        <f>D13+D14</f>
        <v>166121.64000000001</v>
      </c>
    </row>
    <row r="13" spans="1:4" x14ac:dyDescent="0.25">
      <c r="A13" s="127">
        <v>8</v>
      </c>
      <c r="B13" s="130" t="s">
        <v>176</v>
      </c>
      <c r="C13" s="120" t="s">
        <v>171</v>
      </c>
      <c r="D13" s="128">
        <v>166121.64000000001</v>
      </c>
    </row>
    <row r="14" spans="1:4" x14ac:dyDescent="0.25">
      <c r="A14" s="127">
        <v>9</v>
      </c>
      <c r="B14" s="130" t="s">
        <v>177</v>
      </c>
      <c r="C14" s="120" t="s">
        <v>171</v>
      </c>
      <c r="D14" s="128">
        <v>0</v>
      </c>
    </row>
    <row r="15" spans="1:4" x14ac:dyDescent="0.25">
      <c r="A15" s="127">
        <v>10</v>
      </c>
      <c r="B15" s="130" t="s">
        <v>178</v>
      </c>
      <c r="C15" s="120" t="s">
        <v>171</v>
      </c>
      <c r="D15" s="128" t="s">
        <v>173</v>
      </c>
    </row>
    <row r="16" spans="1:4" x14ac:dyDescent="0.25">
      <c r="A16" s="127">
        <v>11</v>
      </c>
      <c r="B16" s="121" t="s">
        <v>179</v>
      </c>
      <c r="C16" s="120" t="s">
        <v>171</v>
      </c>
      <c r="D16" s="128">
        <v>171553.24</v>
      </c>
    </row>
    <row r="17" spans="1:4" x14ac:dyDescent="0.25">
      <c r="A17" s="127">
        <v>12</v>
      </c>
      <c r="B17" s="131" t="s">
        <v>180</v>
      </c>
      <c r="C17" s="120" t="s">
        <v>171</v>
      </c>
      <c r="D17" s="128">
        <f>D16</f>
        <v>171553.24</v>
      </c>
    </row>
    <row r="18" spans="1:4" x14ac:dyDescent="0.25">
      <c r="A18" s="127">
        <v>13</v>
      </c>
      <c r="B18" s="130" t="s">
        <v>181</v>
      </c>
      <c r="C18" s="120" t="s">
        <v>171</v>
      </c>
      <c r="D18" s="128" t="s">
        <v>173</v>
      </c>
    </row>
    <row r="19" spans="1:4" x14ac:dyDescent="0.25">
      <c r="A19" s="127">
        <v>14</v>
      </c>
      <c r="B19" s="130" t="s">
        <v>182</v>
      </c>
      <c r="C19" s="120" t="s">
        <v>171</v>
      </c>
      <c r="D19" s="128" t="s">
        <v>173</v>
      </c>
    </row>
    <row r="20" spans="1:4" x14ac:dyDescent="0.25">
      <c r="A20" s="127">
        <v>15</v>
      </c>
      <c r="B20" s="130" t="s">
        <v>183</v>
      </c>
      <c r="C20" s="120" t="s">
        <v>171</v>
      </c>
      <c r="D20" s="128" t="s">
        <v>173</v>
      </c>
    </row>
    <row r="21" spans="1:4" x14ac:dyDescent="0.25">
      <c r="A21" s="127">
        <v>16</v>
      </c>
      <c r="B21" s="130" t="s">
        <v>184</v>
      </c>
      <c r="C21" s="120" t="s">
        <v>171</v>
      </c>
      <c r="D21" s="128" t="s">
        <v>173</v>
      </c>
    </row>
    <row r="22" spans="1:4" x14ac:dyDescent="0.25">
      <c r="A22" s="127">
        <v>17</v>
      </c>
      <c r="B22" s="121" t="s">
        <v>185</v>
      </c>
      <c r="C22" s="120" t="s">
        <v>171</v>
      </c>
      <c r="D22" s="128">
        <f>D16</f>
        <v>171553.24</v>
      </c>
    </row>
    <row r="23" spans="1:4" x14ac:dyDescent="0.25">
      <c r="A23" s="127">
        <v>18</v>
      </c>
      <c r="B23" s="121" t="s">
        <v>186</v>
      </c>
      <c r="C23" s="120" t="s">
        <v>171</v>
      </c>
      <c r="D23" s="128"/>
    </row>
    <row r="24" spans="1:4" x14ac:dyDescent="0.25">
      <c r="A24" s="127">
        <v>19</v>
      </c>
      <c r="B24" s="121" t="s">
        <v>187</v>
      </c>
      <c r="C24" s="120" t="s">
        <v>171</v>
      </c>
      <c r="D24" s="128">
        <v>0</v>
      </c>
    </row>
    <row r="25" spans="1:4" x14ac:dyDescent="0.25">
      <c r="A25" s="127">
        <v>20</v>
      </c>
      <c r="B25" s="121" t="s">
        <v>188</v>
      </c>
      <c r="C25" s="120" t="s">
        <v>171</v>
      </c>
      <c r="D25" s="128">
        <f>D11+D12-D16+D9-D23</f>
        <v>12250.360000000015</v>
      </c>
    </row>
    <row r="26" spans="1:4" ht="27.75" customHeight="1" x14ac:dyDescent="0.25">
      <c r="A26" s="126" t="s">
        <v>189</v>
      </c>
      <c r="B26" s="126"/>
      <c r="C26" s="126"/>
      <c r="D26" s="126"/>
    </row>
    <row r="27" spans="1:4" x14ac:dyDescent="0.25">
      <c r="A27" s="127">
        <v>21</v>
      </c>
      <c r="B27" s="132" t="s">
        <v>190</v>
      </c>
      <c r="C27" s="133"/>
      <c r="D27" s="134"/>
    </row>
    <row r="28" spans="1:4" x14ac:dyDescent="0.25">
      <c r="A28" s="127">
        <v>22</v>
      </c>
      <c r="B28" s="121" t="s">
        <v>191</v>
      </c>
      <c r="C28" s="120" t="s">
        <v>171</v>
      </c>
      <c r="D28" s="128">
        <v>160077.98743736083</v>
      </c>
    </row>
    <row r="29" spans="1:4" x14ac:dyDescent="0.25">
      <c r="A29" s="127">
        <v>23</v>
      </c>
      <c r="B29" s="121" t="s">
        <v>192</v>
      </c>
      <c r="C29" s="122" t="s">
        <v>193</v>
      </c>
      <c r="D29" s="120" t="s">
        <v>194</v>
      </c>
    </row>
    <row r="30" spans="1:4" x14ac:dyDescent="0.25">
      <c r="A30" s="126" t="s">
        <v>195</v>
      </c>
      <c r="B30" s="126"/>
      <c r="C30" s="126"/>
      <c r="D30" s="126"/>
    </row>
    <row r="31" spans="1:4" x14ac:dyDescent="0.25">
      <c r="A31" s="127">
        <v>24</v>
      </c>
      <c r="B31" s="121" t="s">
        <v>196</v>
      </c>
      <c r="C31" s="120" t="s">
        <v>197</v>
      </c>
      <c r="D31" s="135">
        <v>0</v>
      </c>
    </row>
    <row r="32" spans="1:4" x14ac:dyDescent="0.25">
      <c r="A32" s="127">
        <v>25</v>
      </c>
      <c r="B32" s="121" t="s">
        <v>198</v>
      </c>
      <c r="C32" s="120" t="s">
        <v>197</v>
      </c>
      <c r="D32" s="135">
        <v>0</v>
      </c>
    </row>
    <row r="33" spans="1:4" x14ac:dyDescent="0.25">
      <c r="A33" s="127">
        <v>26</v>
      </c>
      <c r="B33" s="121" t="s">
        <v>199</v>
      </c>
      <c r="C33" s="120" t="s">
        <v>197</v>
      </c>
      <c r="D33" s="135">
        <v>0</v>
      </c>
    </row>
    <row r="34" spans="1:4" x14ac:dyDescent="0.25">
      <c r="A34" s="127">
        <v>27</v>
      </c>
      <c r="B34" s="121" t="s">
        <v>200</v>
      </c>
      <c r="C34" s="120" t="s">
        <v>171</v>
      </c>
      <c r="D34" s="128">
        <v>0</v>
      </c>
    </row>
    <row r="35" spans="1:4" x14ac:dyDescent="0.25">
      <c r="A35" s="126" t="s">
        <v>201</v>
      </c>
      <c r="B35" s="126"/>
      <c r="C35" s="126"/>
      <c r="D35" s="126"/>
    </row>
    <row r="36" spans="1:4" x14ac:dyDescent="0.25">
      <c r="A36" s="127">
        <v>28</v>
      </c>
      <c r="B36" s="121" t="s">
        <v>170</v>
      </c>
      <c r="C36" s="120" t="s">
        <v>171</v>
      </c>
      <c r="D36" s="128">
        <v>0</v>
      </c>
    </row>
    <row r="37" spans="1:4" x14ac:dyDescent="0.25">
      <c r="A37" s="127">
        <v>29</v>
      </c>
      <c r="B37" s="121" t="s">
        <v>172</v>
      </c>
      <c r="C37" s="120" t="s">
        <v>171</v>
      </c>
      <c r="D37" s="128"/>
    </row>
    <row r="38" spans="1:4" ht="15.75" customHeight="1" x14ac:dyDescent="0.25">
      <c r="A38" s="127">
        <v>30</v>
      </c>
      <c r="B38" s="121" t="s">
        <v>174</v>
      </c>
      <c r="C38" s="120" t="s">
        <v>171</v>
      </c>
      <c r="D38" s="128">
        <v>51634.29</v>
      </c>
    </row>
    <row r="39" spans="1:4" x14ac:dyDescent="0.25">
      <c r="A39" s="127">
        <v>31</v>
      </c>
      <c r="B39" s="121" t="s">
        <v>186</v>
      </c>
      <c r="C39" s="120" t="s">
        <v>171</v>
      </c>
      <c r="D39" s="128">
        <v>0</v>
      </c>
    </row>
    <row r="40" spans="1:4" x14ac:dyDescent="0.25">
      <c r="A40" s="127">
        <v>32</v>
      </c>
      <c r="B40" s="121" t="s">
        <v>187</v>
      </c>
      <c r="C40" s="120" t="s">
        <v>171</v>
      </c>
      <c r="D40" s="128"/>
    </row>
    <row r="41" spans="1:4" x14ac:dyDescent="0.25">
      <c r="A41" s="127">
        <v>33</v>
      </c>
      <c r="B41" s="121" t="s">
        <v>188</v>
      </c>
      <c r="C41" s="120" t="s">
        <v>171</v>
      </c>
      <c r="D41" s="128">
        <f>D48+D58+D68+D78+D88</f>
        <v>43974.400000000001</v>
      </c>
    </row>
    <row r="42" spans="1:4" x14ac:dyDescent="0.25">
      <c r="A42" s="126" t="s">
        <v>202</v>
      </c>
      <c r="B42" s="126"/>
      <c r="C42" s="126"/>
      <c r="D42" s="126"/>
    </row>
    <row r="43" spans="1:4" x14ac:dyDescent="0.25">
      <c r="A43" s="127">
        <v>34</v>
      </c>
      <c r="B43" s="121" t="s">
        <v>203</v>
      </c>
      <c r="C43" s="120" t="s">
        <v>173</v>
      </c>
      <c r="D43" s="136" t="s">
        <v>225</v>
      </c>
    </row>
    <row r="44" spans="1:4" x14ac:dyDescent="0.25">
      <c r="A44" s="127">
        <v>35</v>
      </c>
      <c r="B44" s="121" t="s">
        <v>160</v>
      </c>
      <c r="C44" s="120" t="s">
        <v>173</v>
      </c>
      <c r="D44" s="125" t="s">
        <v>204</v>
      </c>
    </row>
    <row r="45" spans="1:4" x14ac:dyDescent="0.25">
      <c r="A45" s="127">
        <v>36</v>
      </c>
      <c r="B45" s="121" t="s">
        <v>205</v>
      </c>
      <c r="C45" s="120" t="s">
        <v>206</v>
      </c>
      <c r="D45" s="128">
        <v>213.98</v>
      </c>
    </row>
    <row r="46" spans="1:4" x14ac:dyDescent="0.25">
      <c r="A46" s="127">
        <v>37</v>
      </c>
      <c r="B46" s="121" t="s">
        <v>207</v>
      </c>
      <c r="C46" s="120" t="s">
        <v>171</v>
      </c>
      <c r="D46" s="128">
        <v>455841.75</v>
      </c>
    </row>
    <row r="47" spans="1:4" x14ac:dyDescent="0.25">
      <c r="A47" s="127">
        <v>38</v>
      </c>
      <c r="B47" s="121" t="s">
        <v>208</v>
      </c>
      <c r="C47" s="120" t="s">
        <v>171</v>
      </c>
      <c r="D47" s="128">
        <v>462138.45</v>
      </c>
    </row>
    <row r="48" spans="1:4" x14ac:dyDescent="0.25">
      <c r="A48" s="127">
        <v>39</v>
      </c>
      <c r="B48" s="121" t="s">
        <v>209</v>
      </c>
      <c r="C48" s="120" t="s">
        <v>171</v>
      </c>
      <c r="D48" s="128">
        <v>34271.15</v>
      </c>
    </row>
    <row r="49" spans="1:4" x14ac:dyDescent="0.25">
      <c r="A49" s="127">
        <v>40</v>
      </c>
      <c r="B49" s="121" t="s">
        <v>210</v>
      </c>
      <c r="C49" s="120" t="s">
        <v>171</v>
      </c>
      <c r="D49" s="128">
        <v>547265.53</v>
      </c>
    </row>
    <row r="50" spans="1:4" x14ac:dyDescent="0.25">
      <c r="A50" s="127">
        <v>41</v>
      </c>
      <c r="B50" s="121" t="s">
        <v>211</v>
      </c>
      <c r="C50" s="120" t="s">
        <v>171</v>
      </c>
      <c r="D50" s="128">
        <f>D49-D51</f>
        <v>512994.38</v>
      </c>
    </row>
    <row r="51" spans="1:4" ht="15" customHeight="1" x14ac:dyDescent="0.25">
      <c r="A51" s="127">
        <v>42</v>
      </c>
      <c r="B51" s="129" t="s">
        <v>212</v>
      </c>
      <c r="C51" s="120" t="s">
        <v>171</v>
      </c>
      <c r="D51" s="128">
        <f>D48</f>
        <v>34271.15</v>
      </c>
    </row>
    <row r="52" spans="1:4" ht="15" customHeight="1" x14ac:dyDescent="0.25">
      <c r="A52" s="127">
        <v>43</v>
      </c>
      <c r="B52" s="129" t="s">
        <v>213</v>
      </c>
      <c r="C52" s="120" t="s">
        <v>171</v>
      </c>
      <c r="D52" s="128"/>
    </row>
    <row r="53" spans="1:4" ht="26.25" x14ac:dyDescent="0.25">
      <c r="A53" s="137">
        <v>44</v>
      </c>
      <c r="B53" s="129" t="s">
        <v>203</v>
      </c>
      <c r="C53" s="120" t="s">
        <v>173</v>
      </c>
      <c r="D53" s="136" t="s">
        <v>226</v>
      </c>
    </row>
    <row r="54" spans="1:4" x14ac:dyDescent="0.25">
      <c r="A54" s="127">
        <v>45</v>
      </c>
      <c r="B54" s="121" t="s">
        <v>160</v>
      </c>
      <c r="C54" s="120" t="s">
        <v>173</v>
      </c>
      <c r="D54" s="125" t="s">
        <v>214</v>
      </c>
    </row>
    <row r="55" spans="1:4" x14ac:dyDescent="0.25">
      <c r="A55" s="127">
        <v>46</v>
      </c>
      <c r="B55" s="121" t="s">
        <v>205</v>
      </c>
      <c r="C55" s="120" t="s">
        <v>206</v>
      </c>
      <c r="D55" s="128">
        <v>496.4419676394441</v>
      </c>
    </row>
    <row r="56" spans="1:4" x14ac:dyDescent="0.25">
      <c r="A56" s="127">
        <v>47</v>
      </c>
      <c r="B56" s="121" t="s">
        <v>207</v>
      </c>
      <c r="C56" s="120" t="s">
        <v>171</v>
      </c>
      <c r="D56" s="128">
        <v>7154.46</v>
      </c>
    </row>
    <row r="57" spans="1:4" x14ac:dyDescent="0.25">
      <c r="A57" s="127">
        <v>48</v>
      </c>
      <c r="B57" s="121" t="s">
        <v>208</v>
      </c>
      <c r="C57" s="120" t="s">
        <v>171</v>
      </c>
      <c r="D57" s="128">
        <v>7225.44</v>
      </c>
    </row>
    <row r="58" spans="1:4" x14ac:dyDescent="0.25">
      <c r="A58" s="127">
        <v>49</v>
      </c>
      <c r="B58" s="121" t="s">
        <v>209</v>
      </c>
      <c r="C58" s="120" t="s">
        <v>171</v>
      </c>
      <c r="D58" s="128">
        <v>524.04</v>
      </c>
    </row>
    <row r="59" spans="1:4" x14ac:dyDescent="0.25">
      <c r="A59" s="127">
        <v>50</v>
      </c>
      <c r="B59" s="121" t="s">
        <v>210</v>
      </c>
      <c r="C59" s="120" t="s">
        <v>171</v>
      </c>
      <c r="D59" s="128">
        <v>7307.119999999999</v>
      </c>
    </row>
    <row r="60" spans="1:4" x14ac:dyDescent="0.25">
      <c r="A60" s="127">
        <v>51</v>
      </c>
      <c r="B60" s="121" t="s">
        <v>211</v>
      </c>
      <c r="C60" s="120" t="s">
        <v>171</v>
      </c>
      <c r="D60" s="128">
        <f>D59</f>
        <v>7307.119999999999</v>
      </c>
    </row>
    <row r="61" spans="1:4" ht="15" customHeight="1" x14ac:dyDescent="0.25">
      <c r="A61" s="127">
        <v>52</v>
      </c>
      <c r="B61" s="129" t="s">
        <v>212</v>
      </c>
      <c r="C61" s="120" t="s">
        <v>171</v>
      </c>
      <c r="D61" s="128">
        <f>D59-D60</f>
        <v>0</v>
      </c>
    </row>
    <row r="62" spans="1:4" ht="15" customHeight="1" x14ac:dyDescent="0.25">
      <c r="A62" s="127">
        <v>53</v>
      </c>
      <c r="B62" s="129" t="s">
        <v>213</v>
      </c>
      <c r="C62" s="120" t="s">
        <v>171</v>
      </c>
      <c r="D62" s="128">
        <v>0</v>
      </c>
    </row>
    <row r="63" spans="1:4" ht="26.25" x14ac:dyDescent="0.25">
      <c r="A63" s="137">
        <v>54</v>
      </c>
      <c r="B63" s="129" t="s">
        <v>203</v>
      </c>
      <c r="C63" s="120" t="s">
        <v>173</v>
      </c>
      <c r="D63" s="138" t="s">
        <v>215</v>
      </c>
    </row>
    <row r="64" spans="1:4" x14ac:dyDescent="0.25">
      <c r="A64" s="127">
        <v>55</v>
      </c>
      <c r="B64" s="121" t="s">
        <v>160</v>
      </c>
      <c r="C64" s="120" t="s">
        <v>173</v>
      </c>
      <c r="D64" s="128" t="s">
        <v>214</v>
      </c>
    </row>
    <row r="65" spans="1:4" x14ac:dyDescent="0.25">
      <c r="A65" s="127">
        <v>56</v>
      </c>
      <c r="B65" s="121" t="s">
        <v>205</v>
      </c>
      <c r="C65" s="120" t="s">
        <v>206</v>
      </c>
      <c r="D65" s="128">
        <v>302.30759890702018</v>
      </c>
    </row>
    <row r="66" spans="1:4" x14ac:dyDescent="0.25">
      <c r="A66" s="127">
        <v>57</v>
      </c>
      <c r="B66" s="121" t="s">
        <v>207</v>
      </c>
      <c r="C66" s="120" t="s">
        <v>171</v>
      </c>
      <c r="D66" s="128">
        <v>62169.45</v>
      </c>
    </row>
    <row r="67" spans="1:4" x14ac:dyDescent="0.25">
      <c r="A67" s="127">
        <v>58</v>
      </c>
      <c r="B67" s="121" t="s">
        <v>208</v>
      </c>
      <c r="C67" s="120" t="s">
        <v>171</v>
      </c>
      <c r="D67" s="128">
        <v>62488.78</v>
      </c>
    </row>
    <row r="68" spans="1:4" x14ac:dyDescent="0.25">
      <c r="A68" s="127">
        <v>59</v>
      </c>
      <c r="B68" s="121" t="s">
        <v>209</v>
      </c>
      <c r="C68" s="120" t="s">
        <v>171</v>
      </c>
      <c r="D68" s="128">
        <v>4204.29</v>
      </c>
    </row>
    <row r="69" spans="1:4" x14ac:dyDescent="0.25">
      <c r="A69" s="127">
        <v>60</v>
      </c>
      <c r="B69" s="121" t="s">
        <v>210</v>
      </c>
      <c r="C69" s="120" t="s">
        <v>171</v>
      </c>
      <c r="D69" s="128">
        <v>51474.260000000009</v>
      </c>
    </row>
    <row r="70" spans="1:4" x14ac:dyDescent="0.25">
      <c r="A70" s="127">
        <v>61</v>
      </c>
      <c r="B70" s="121" t="s">
        <v>211</v>
      </c>
      <c r="C70" s="120" t="s">
        <v>171</v>
      </c>
      <c r="D70" s="128">
        <f>D69-D71</f>
        <v>47269.970000000008</v>
      </c>
    </row>
    <row r="71" spans="1:4" ht="15" customHeight="1" x14ac:dyDescent="0.25">
      <c r="A71" s="127">
        <v>62</v>
      </c>
      <c r="B71" s="129" t="s">
        <v>212</v>
      </c>
      <c r="C71" s="120" t="s">
        <v>171</v>
      </c>
      <c r="D71" s="128">
        <f>D68</f>
        <v>4204.29</v>
      </c>
    </row>
    <row r="72" spans="1:4" ht="15" customHeight="1" x14ac:dyDescent="0.25">
      <c r="A72" s="127">
        <v>63</v>
      </c>
      <c r="B72" s="129" t="s">
        <v>213</v>
      </c>
      <c r="C72" s="120" t="s">
        <v>171</v>
      </c>
      <c r="D72" s="128"/>
    </row>
    <row r="73" spans="1:4" x14ac:dyDescent="0.25">
      <c r="A73" s="127">
        <v>64</v>
      </c>
      <c r="B73" s="121" t="s">
        <v>203</v>
      </c>
      <c r="C73" s="120" t="s">
        <v>173</v>
      </c>
      <c r="D73" s="139" t="s">
        <v>216</v>
      </c>
    </row>
    <row r="74" spans="1:4" x14ac:dyDescent="0.25">
      <c r="A74" s="127">
        <v>65</v>
      </c>
      <c r="B74" s="121" t="s">
        <v>160</v>
      </c>
      <c r="C74" s="120" t="s">
        <v>173</v>
      </c>
      <c r="D74" s="128" t="s">
        <v>214</v>
      </c>
    </row>
    <row r="75" spans="1:4" x14ac:dyDescent="0.25">
      <c r="A75" s="127">
        <v>66</v>
      </c>
      <c r="B75" s="121" t="s">
        <v>205</v>
      </c>
      <c r="C75" s="120" t="s">
        <v>206</v>
      </c>
      <c r="D75" s="128">
        <v>771.95</v>
      </c>
    </row>
    <row r="76" spans="1:4" x14ac:dyDescent="0.25">
      <c r="A76" s="127">
        <v>67</v>
      </c>
      <c r="B76" s="121" t="s">
        <v>207</v>
      </c>
      <c r="C76" s="120" t="s">
        <v>171</v>
      </c>
      <c r="D76" s="128">
        <v>62301.82</v>
      </c>
    </row>
    <row r="77" spans="1:4" x14ac:dyDescent="0.25">
      <c r="A77" s="127">
        <v>68</v>
      </c>
      <c r="B77" s="121" t="s">
        <v>208</v>
      </c>
      <c r="C77" s="120" t="s">
        <v>171</v>
      </c>
      <c r="D77" s="128">
        <v>63131.87</v>
      </c>
    </row>
    <row r="78" spans="1:4" x14ac:dyDescent="0.25">
      <c r="A78" s="127">
        <v>69</v>
      </c>
      <c r="B78" s="121" t="s">
        <v>209</v>
      </c>
      <c r="C78" s="120" t="s">
        <v>171</v>
      </c>
      <c r="D78" s="128">
        <v>4276.0600000000004</v>
      </c>
    </row>
    <row r="79" spans="1:4" x14ac:dyDescent="0.25">
      <c r="A79" s="127">
        <v>70</v>
      </c>
      <c r="B79" s="121" t="s">
        <v>210</v>
      </c>
      <c r="C79" s="120" t="s">
        <v>171</v>
      </c>
      <c r="D79" s="128">
        <f>D76</f>
        <v>62301.82</v>
      </c>
    </row>
    <row r="80" spans="1:4" x14ac:dyDescent="0.25">
      <c r="A80" s="127">
        <v>71</v>
      </c>
      <c r="B80" s="121" t="s">
        <v>211</v>
      </c>
      <c r="C80" s="120" t="s">
        <v>171</v>
      </c>
      <c r="D80" s="128">
        <f>D79</f>
        <v>62301.82</v>
      </c>
    </row>
    <row r="81" spans="1:4" ht="14.25" customHeight="1" x14ac:dyDescent="0.25">
      <c r="A81" s="127">
        <v>72</v>
      </c>
      <c r="B81" s="129" t="s">
        <v>212</v>
      </c>
      <c r="C81" s="120" t="s">
        <v>171</v>
      </c>
      <c r="D81" s="128">
        <v>0</v>
      </c>
    </row>
    <row r="82" spans="1:4" ht="14.25" customHeight="1" x14ac:dyDescent="0.25">
      <c r="A82" s="127">
        <v>73</v>
      </c>
      <c r="B82" s="129" t="s">
        <v>213</v>
      </c>
      <c r="C82" s="120" t="s">
        <v>171</v>
      </c>
      <c r="D82" s="128">
        <v>0</v>
      </c>
    </row>
    <row r="83" spans="1:4" x14ac:dyDescent="0.25">
      <c r="A83" s="127">
        <v>74</v>
      </c>
      <c r="B83" s="121" t="s">
        <v>203</v>
      </c>
      <c r="C83" s="120" t="s">
        <v>173</v>
      </c>
      <c r="D83" s="139" t="s">
        <v>217</v>
      </c>
    </row>
    <row r="84" spans="1:4" x14ac:dyDescent="0.25">
      <c r="A84" s="127">
        <v>75</v>
      </c>
      <c r="B84" s="121" t="s">
        <v>160</v>
      </c>
      <c r="C84" s="120" t="s">
        <v>173</v>
      </c>
      <c r="D84" s="128" t="s">
        <v>218</v>
      </c>
    </row>
    <row r="85" spans="1:4" x14ac:dyDescent="0.25">
      <c r="A85" s="127">
        <v>76</v>
      </c>
      <c r="B85" s="121" t="s">
        <v>205</v>
      </c>
      <c r="C85" s="120" t="s">
        <v>206</v>
      </c>
      <c r="D85" s="140">
        <v>3267.9839999999999</v>
      </c>
    </row>
    <row r="86" spans="1:4" x14ac:dyDescent="0.25">
      <c r="A86" s="127">
        <v>77</v>
      </c>
      <c r="B86" s="121" t="s">
        <v>207</v>
      </c>
      <c r="C86" s="120" t="s">
        <v>171</v>
      </c>
      <c r="D86" s="141">
        <v>9346.44</v>
      </c>
    </row>
    <row r="87" spans="1:4" x14ac:dyDescent="0.25">
      <c r="A87" s="127">
        <v>78</v>
      </c>
      <c r="B87" s="121" t="s">
        <v>208</v>
      </c>
      <c r="C87" s="120" t="s">
        <v>171</v>
      </c>
      <c r="D87" s="141">
        <v>9489.27</v>
      </c>
    </row>
    <row r="88" spans="1:4" x14ac:dyDescent="0.25">
      <c r="A88" s="127">
        <v>79</v>
      </c>
      <c r="B88" s="121" t="s">
        <v>209</v>
      </c>
      <c r="C88" s="120" t="s">
        <v>171</v>
      </c>
      <c r="D88" s="141">
        <v>698.86</v>
      </c>
    </row>
    <row r="89" spans="1:4" x14ac:dyDescent="0.25">
      <c r="A89" s="127">
        <v>80</v>
      </c>
      <c r="B89" s="121" t="s">
        <v>210</v>
      </c>
      <c r="C89" s="120" t="s">
        <v>171</v>
      </c>
      <c r="D89" s="128">
        <v>2984.424</v>
      </c>
    </row>
    <row r="90" spans="1:4" x14ac:dyDescent="0.25">
      <c r="A90" s="127">
        <v>81</v>
      </c>
      <c r="B90" s="121" t="s">
        <v>211</v>
      </c>
      <c r="C90" s="120" t="s">
        <v>171</v>
      </c>
      <c r="D90" s="128">
        <f>D89</f>
        <v>2984.424</v>
      </c>
    </row>
    <row r="91" spans="1:4" ht="14.25" customHeight="1" x14ac:dyDescent="0.25">
      <c r="A91" s="127">
        <v>82</v>
      </c>
      <c r="B91" s="129" t="s">
        <v>212</v>
      </c>
      <c r="C91" s="120" t="s">
        <v>171</v>
      </c>
      <c r="D91" s="128">
        <f>D89-D90</f>
        <v>0</v>
      </c>
    </row>
    <row r="92" spans="1:4" ht="14.25" customHeight="1" x14ac:dyDescent="0.25">
      <c r="A92" s="127">
        <v>83</v>
      </c>
      <c r="B92" s="129" t="s">
        <v>213</v>
      </c>
      <c r="C92" s="120" t="s">
        <v>171</v>
      </c>
      <c r="D92" s="128">
        <v>0</v>
      </c>
    </row>
    <row r="93" spans="1:4" x14ac:dyDescent="0.25">
      <c r="A93" s="126" t="s">
        <v>219</v>
      </c>
      <c r="B93" s="126"/>
      <c r="C93" s="126"/>
      <c r="D93" s="126"/>
    </row>
    <row r="94" spans="1:4" x14ac:dyDescent="0.25">
      <c r="A94" s="127">
        <v>84</v>
      </c>
      <c r="B94" s="121" t="s">
        <v>196</v>
      </c>
      <c r="C94" s="120" t="s">
        <v>197</v>
      </c>
      <c r="D94" s="128"/>
    </row>
    <row r="95" spans="1:4" x14ac:dyDescent="0.25">
      <c r="A95" s="127">
        <v>85</v>
      </c>
      <c r="B95" s="121" t="s">
        <v>198</v>
      </c>
      <c r="C95" s="120" t="s">
        <v>197</v>
      </c>
      <c r="D95" s="128"/>
    </row>
    <row r="96" spans="1:4" x14ac:dyDescent="0.25">
      <c r="A96" s="127">
        <v>86</v>
      </c>
      <c r="B96" s="121" t="s">
        <v>199</v>
      </c>
      <c r="C96" s="120" t="s">
        <v>220</v>
      </c>
      <c r="D96" s="128"/>
    </row>
    <row r="97" spans="1:4" x14ac:dyDescent="0.25">
      <c r="A97" s="127">
        <v>87</v>
      </c>
      <c r="B97" s="121" t="s">
        <v>200</v>
      </c>
      <c r="C97" s="120" t="s">
        <v>171</v>
      </c>
      <c r="D97" s="128"/>
    </row>
    <row r="98" spans="1:4" x14ac:dyDescent="0.25">
      <c r="A98" s="126" t="s">
        <v>221</v>
      </c>
      <c r="B98" s="126"/>
      <c r="C98" s="126"/>
      <c r="D98" s="126"/>
    </row>
    <row r="99" spans="1:4" x14ac:dyDescent="0.25">
      <c r="A99" s="127">
        <v>88</v>
      </c>
      <c r="B99" s="121" t="s">
        <v>222</v>
      </c>
      <c r="C99" s="120" t="s">
        <v>197</v>
      </c>
      <c r="D99" s="128">
        <v>0</v>
      </c>
    </row>
    <row r="100" spans="1:4" x14ac:dyDescent="0.25">
      <c r="A100" s="127">
        <v>89</v>
      </c>
      <c r="B100" s="121" t="s">
        <v>223</v>
      </c>
      <c r="C100" s="120" t="s">
        <v>197</v>
      </c>
      <c r="D100" s="128">
        <v>0</v>
      </c>
    </row>
    <row r="101" spans="1:4" ht="15" customHeight="1" x14ac:dyDescent="0.25">
      <c r="A101" s="127">
        <v>90</v>
      </c>
      <c r="B101" s="121" t="s">
        <v>224</v>
      </c>
      <c r="C101" s="120" t="s">
        <v>171</v>
      </c>
      <c r="D101" s="128">
        <v>0</v>
      </c>
    </row>
    <row r="103" spans="1:4" x14ac:dyDescent="0.25">
      <c r="D103" s="117" t="s">
        <v>88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G160"/>
  <sheetViews>
    <sheetView showZeros="0" topLeftCell="A88" zoomScaleNormal="100" workbookViewId="0">
      <selection activeCell="N26" sqref="N26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5" hidden="1" customWidth="1"/>
    <col min="7" max="7" width="22" style="94" customWidth="1"/>
    <col min="8" max="251" width="8.85546875" style="1"/>
    <col min="252" max="252" width="5.85546875" style="1" customWidth="1"/>
    <col min="253" max="253" width="37" style="1" customWidth="1"/>
    <col min="254" max="254" width="9.7109375" style="1" customWidth="1"/>
    <col min="255" max="255" width="10.7109375" style="1" customWidth="1"/>
    <col min="256" max="256" width="10.85546875" style="1" customWidth="1"/>
    <col min="257" max="257" width="17.85546875" style="1" customWidth="1"/>
    <col min="258" max="258" width="18.5703125" style="1" customWidth="1"/>
    <col min="259" max="507" width="8.85546875" style="1"/>
    <col min="508" max="508" width="5.85546875" style="1" customWidth="1"/>
    <col min="509" max="509" width="37" style="1" customWidth="1"/>
    <col min="510" max="510" width="9.7109375" style="1" customWidth="1"/>
    <col min="511" max="511" width="10.7109375" style="1" customWidth="1"/>
    <col min="512" max="512" width="10.85546875" style="1" customWidth="1"/>
    <col min="513" max="513" width="17.85546875" style="1" customWidth="1"/>
    <col min="514" max="514" width="18.5703125" style="1" customWidth="1"/>
    <col min="515" max="763" width="8.85546875" style="1"/>
    <col min="764" max="764" width="5.85546875" style="1" customWidth="1"/>
    <col min="765" max="765" width="37" style="1" customWidth="1"/>
    <col min="766" max="766" width="9.7109375" style="1" customWidth="1"/>
    <col min="767" max="767" width="10.7109375" style="1" customWidth="1"/>
    <col min="768" max="768" width="10.85546875" style="1" customWidth="1"/>
    <col min="769" max="769" width="17.85546875" style="1" customWidth="1"/>
    <col min="770" max="770" width="18.5703125" style="1" customWidth="1"/>
    <col min="771" max="1019" width="8.85546875" style="1"/>
    <col min="1020" max="1020" width="5.85546875" style="1" customWidth="1"/>
    <col min="1021" max="1021" width="37" style="1" customWidth="1"/>
    <col min="1022" max="1022" width="9.7109375" style="1" customWidth="1"/>
    <col min="1023" max="1023" width="10.7109375" style="1" customWidth="1"/>
    <col min="1024" max="1024" width="10.85546875" style="1" customWidth="1"/>
    <col min="1025" max="1025" width="17.85546875" style="1" customWidth="1"/>
    <col min="1026" max="1026" width="18.5703125" style="1" customWidth="1"/>
    <col min="1027" max="1275" width="8.85546875" style="1"/>
    <col min="1276" max="1276" width="5.85546875" style="1" customWidth="1"/>
    <col min="1277" max="1277" width="37" style="1" customWidth="1"/>
    <col min="1278" max="1278" width="9.7109375" style="1" customWidth="1"/>
    <col min="1279" max="1279" width="10.7109375" style="1" customWidth="1"/>
    <col min="1280" max="1280" width="10.85546875" style="1" customWidth="1"/>
    <col min="1281" max="1281" width="17.85546875" style="1" customWidth="1"/>
    <col min="1282" max="1282" width="18.5703125" style="1" customWidth="1"/>
    <col min="1283" max="1531" width="8.85546875" style="1"/>
    <col min="1532" max="1532" width="5.85546875" style="1" customWidth="1"/>
    <col min="1533" max="1533" width="37" style="1" customWidth="1"/>
    <col min="1534" max="1534" width="9.7109375" style="1" customWidth="1"/>
    <col min="1535" max="1535" width="10.7109375" style="1" customWidth="1"/>
    <col min="1536" max="1536" width="10.85546875" style="1" customWidth="1"/>
    <col min="1537" max="1537" width="17.85546875" style="1" customWidth="1"/>
    <col min="1538" max="1538" width="18.5703125" style="1" customWidth="1"/>
    <col min="1539" max="1787" width="8.85546875" style="1"/>
    <col min="1788" max="1788" width="5.85546875" style="1" customWidth="1"/>
    <col min="1789" max="1789" width="37" style="1" customWidth="1"/>
    <col min="1790" max="1790" width="9.7109375" style="1" customWidth="1"/>
    <col min="1791" max="1791" width="10.7109375" style="1" customWidth="1"/>
    <col min="1792" max="1792" width="10.85546875" style="1" customWidth="1"/>
    <col min="1793" max="1793" width="17.85546875" style="1" customWidth="1"/>
    <col min="1794" max="1794" width="18.5703125" style="1" customWidth="1"/>
    <col min="1795" max="2043" width="8.85546875" style="1"/>
    <col min="2044" max="2044" width="5.85546875" style="1" customWidth="1"/>
    <col min="2045" max="2045" width="37" style="1" customWidth="1"/>
    <col min="2046" max="2046" width="9.7109375" style="1" customWidth="1"/>
    <col min="2047" max="2047" width="10.7109375" style="1" customWidth="1"/>
    <col min="2048" max="2048" width="10.85546875" style="1" customWidth="1"/>
    <col min="2049" max="2049" width="17.85546875" style="1" customWidth="1"/>
    <col min="2050" max="2050" width="18.5703125" style="1" customWidth="1"/>
    <col min="2051" max="2299" width="8.85546875" style="1"/>
    <col min="2300" max="2300" width="5.85546875" style="1" customWidth="1"/>
    <col min="2301" max="2301" width="37" style="1" customWidth="1"/>
    <col min="2302" max="2302" width="9.7109375" style="1" customWidth="1"/>
    <col min="2303" max="2303" width="10.7109375" style="1" customWidth="1"/>
    <col min="2304" max="2304" width="10.85546875" style="1" customWidth="1"/>
    <col min="2305" max="2305" width="17.85546875" style="1" customWidth="1"/>
    <col min="2306" max="2306" width="18.5703125" style="1" customWidth="1"/>
    <col min="2307" max="2555" width="8.85546875" style="1"/>
    <col min="2556" max="2556" width="5.85546875" style="1" customWidth="1"/>
    <col min="2557" max="2557" width="37" style="1" customWidth="1"/>
    <col min="2558" max="2558" width="9.7109375" style="1" customWidth="1"/>
    <col min="2559" max="2559" width="10.7109375" style="1" customWidth="1"/>
    <col min="2560" max="2560" width="10.85546875" style="1" customWidth="1"/>
    <col min="2561" max="2561" width="17.85546875" style="1" customWidth="1"/>
    <col min="2562" max="2562" width="18.5703125" style="1" customWidth="1"/>
    <col min="2563" max="2811" width="8.85546875" style="1"/>
    <col min="2812" max="2812" width="5.85546875" style="1" customWidth="1"/>
    <col min="2813" max="2813" width="37" style="1" customWidth="1"/>
    <col min="2814" max="2814" width="9.7109375" style="1" customWidth="1"/>
    <col min="2815" max="2815" width="10.7109375" style="1" customWidth="1"/>
    <col min="2816" max="2816" width="10.85546875" style="1" customWidth="1"/>
    <col min="2817" max="2817" width="17.85546875" style="1" customWidth="1"/>
    <col min="2818" max="2818" width="18.5703125" style="1" customWidth="1"/>
    <col min="2819" max="3067" width="8.85546875" style="1"/>
    <col min="3068" max="3068" width="5.85546875" style="1" customWidth="1"/>
    <col min="3069" max="3069" width="37" style="1" customWidth="1"/>
    <col min="3070" max="3070" width="9.7109375" style="1" customWidth="1"/>
    <col min="3071" max="3071" width="10.7109375" style="1" customWidth="1"/>
    <col min="3072" max="3072" width="10.85546875" style="1" customWidth="1"/>
    <col min="3073" max="3073" width="17.85546875" style="1" customWidth="1"/>
    <col min="3074" max="3074" width="18.5703125" style="1" customWidth="1"/>
    <col min="3075" max="3323" width="8.85546875" style="1"/>
    <col min="3324" max="3324" width="5.85546875" style="1" customWidth="1"/>
    <col min="3325" max="3325" width="37" style="1" customWidth="1"/>
    <col min="3326" max="3326" width="9.7109375" style="1" customWidth="1"/>
    <col min="3327" max="3327" width="10.7109375" style="1" customWidth="1"/>
    <col min="3328" max="3328" width="10.85546875" style="1" customWidth="1"/>
    <col min="3329" max="3329" width="17.85546875" style="1" customWidth="1"/>
    <col min="3330" max="3330" width="18.5703125" style="1" customWidth="1"/>
    <col min="3331" max="3579" width="8.85546875" style="1"/>
    <col min="3580" max="3580" width="5.85546875" style="1" customWidth="1"/>
    <col min="3581" max="3581" width="37" style="1" customWidth="1"/>
    <col min="3582" max="3582" width="9.7109375" style="1" customWidth="1"/>
    <col min="3583" max="3583" width="10.7109375" style="1" customWidth="1"/>
    <col min="3584" max="3584" width="10.85546875" style="1" customWidth="1"/>
    <col min="3585" max="3585" width="17.85546875" style="1" customWidth="1"/>
    <col min="3586" max="3586" width="18.5703125" style="1" customWidth="1"/>
    <col min="3587" max="3835" width="8.85546875" style="1"/>
    <col min="3836" max="3836" width="5.85546875" style="1" customWidth="1"/>
    <col min="3837" max="3837" width="37" style="1" customWidth="1"/>
    <col min="3838" max="3838" width="9.7109375" style="1" customWidth="1"/>
    <col min="3839" max="3839" width="10.7109375" style="1" customWidth="1"/>
    <col min="3840" max="3840" width="10.85546875" style="1" customWidth="1"/>
    <col min="3841" max="3841" width="17.85546875" style="1" customWidth="1"/>
    <col min="3842" max="3842" width="18.5703125" style="1" customWidth="1"/>
    <col min="3843" max="4091" width="8.85546875" style="1"/>
    <col min="4092" max="4092" width="5.85546875" style="1" customWidth="1"/>
    <col min="4093" max="4093" width="37" style="1" customWidth="1"/>
    <col min="4094" max="4094" width="9.7109375" style="1" customWidth="1"/>
    <col min="4095" max="4095" width="10.7109375" style="1" customWidth="1"/>
    <col min="4096" max="4096" width="10.85546875" style="1" customWidth="1"/>
    <col min="4097" max="4097" width="17.85546875" style="1" customWidth="1"/>
    <col min="4098" max="4098" width="18.5703125" style="1" customWidth="1"/>
    <col min="4099" max="4347" width="8.85546875" style="1"/>
    <col min="4348" max="4348" width="5.85546875" style="1" customWidth="1"/>
    <col min="4349" max="4349" width="37" style="1" customWidth="1"/>
    <col min="4350" max="4350" width="9.7109375" style="1" customWidth="1"/>
    <col min="4351" max="4351" width="10.7109375" style="1" customWidth="1"/>
    <col min="4352" max="4352" width="10.85546875" style="1" customWidth="1"/>
    <col min="4353" max="4353" width="17.85546875" style="1" customWidth="1"/>
    <col min="4354" max="4354" width="18.5703125" style="1" customWidth="1"/>
    <col min="4355" max="4603" width="8.85546875" style="1"/>
    <col min="4604" max="4604" width="5.85546875" style="1" customWidth="1"/>
    <col min="4605" max="4605" width="37" style="1" customWidth="1"/>
    <col min="4606" max="4606" width="9.7109375" style="1" customWidth="1"/>
    <col min="4607" max="4607" width="10.7109375" style="1" customWidth="1"/>
    <col min="4608" max="4608" width="10.85546875" style="1" customWidth="1"/>
    <col min="4609" max="4609" width="17.85546875" style="1" customWidth="1"/>
    <col min="4610" max="4610" width="18.5703125" style="1" customWidth="1"/>
    <col min="4611" max="4859" width="8.85546875" style="1"/>
    <col min="4860" max="4860" width="5.85546875" style="1" customWidth="1"/>
    <col min="4861" max="4861" width="37" style="1" customWidth="1"/>
    <col min="4862" max="4862" width="9.7109375" style="1" customWidth="1"/>
    <col min="4863" max="4863" width="10.7109375" style="1" customWidth="1"/>
    <col min="4864" max="4864" width="10.85546875" style="1" customWidth="1"/>
    <col min="4865" max="4865" width="17.85546875" style="1" customWidth="1"/>
    <col min="4866" max="4866" width="18.5703125" style="1" customWidth="1"/>
    <col min="4867" max="5115" width="8.85546875" style="1"/>
    <col min="5116" max="5116" width="5.85546875" style="1" customWidth="1"/>
    <col min="5117" max="5117" width="37" style="1" customWidth="1"/>
    <col min="5118" max="5118" width="9.7109375" style="1" customWidth="1"/>
    <col min="5119" max="5119" width="10.7109375" style="1" customWidth="1"/>
    <col min="5120" max="5120" width="10.85546875" style="1" customWidth="1"/>
    <col min="5121" max="5121" width="17.85546875" style="1" customWidth="1"/>
    <col min="5122" max="5122" width="18.5703125" style="1" customWidth="1"/>
    <col min="5123" max="5371" width="8.85546875" style="1"/>
    <col min="5372" max="5372" width="5.85546875" style="1" customWidth="1"/>
    <col min="5373" max="5373" width="37" style="1" customWidth="1"/>
    <col min="5374" max="5374" width="9.7109375" style="1" customWidth="1"/>
    <col min="5375" max="5375" width="10.7109375" style="1" customWidth="1"/>
    <col min="5376" max="5376" width="10.85546875" style="1" customWidth="1"/>
    <col min="5377" max="5377" width="17.85546875" style="1" customWidth="1"/>
    <col min="5378" max="5378" width="18.5703125" style="1" customWidth="1"/>
    <col min="5379" max="5627" width="8.85546875" style="1"/>
    <col min="5628" max="5628" width="5.85546875" style="1" customWidth="1"/>
    <col min="5629" max="5629" width="37" style="1" customWidth="1"/>
    <col min="5630" max="5630" width="9.7109375" style="1" customWidth="1"/>
    <col min="5631" max="5631" width="10.7109375" style="1" customWidth="1"/>
    <col min="5632" max="5632" width="10.85546875" style="1" customWidth="1"/>
    <col min="5633" max="5633" width="17.85546875" style="1" customWidth="1"/>
    <col min="5634" max="5634" width="18.5703125" style="1" customWidth="1"/>
    <col min="5635" max="5883" width="8.85546875" style="1"/>
    <col min="5884" max="5884" width="5.85546875" style="1" customWidth="1"/>
    <col min="5885" max="5885" width="37" style="1" customWidth="1"/>
    <col min="5886" max="5886" width="9.7109375" style="1" customWidth="1"/>
    <col min="5887" max="5887" width="10.7109375" style="1" customWidth="1"/>
    <col min="5888" max="5888" width="10.85546875" style="1" customWidth="1"/>
    <col min="5889" max="5889" width="17.85546875" style="1" customWidth="1"/>
    <col min="5890" max="5890" width="18.5703125" style="1" customWidth="1"/>
    <col min="5891" max="6139" width="8.85546875" style="1"/>
    <col min="6140" max="6140" width="5.85546875" style="1" customWidth="1"/>
    <col min="6141" max="6141" width="37" style="1" customWidth="1"/>
    <col min="6142" max="6142" width="9.7109375" style="1" customWidth="1"/>
    <col min="6143" max="6143" width="10.7109375" style="1" customWidth="1"/>
    <col min="6144" max="6144" width="10.85546875" style="1" customWidth="1"/>
    <col min="6145" max="6145" width="17.85546875" style="1" customWidth="1"/>
    <col min="6146" max="6146" width="18.5703125" style="1" customWidth="1"/>
    <col min="6147" max="6395" width="8.85546875" style="1"/>
    <col min="6396" max="6396" width="5.85546875" style="1" customWidth="1"/>
    <col min="6397" max="6397" width="37" style="1" customWidth="1"/>
    <col min="6398" max="6398" width="9.7109375" style="1" customWidth="1"/>
    <col min="6399" max="6399" width="10.7109375" style="1" customWidth="1"/>
    <col min="6400" max="6400" width="10.85546875" style="1" customWidth="1"/>
    <col min="6401" max="6401" width="17.85546875" style="1" customWidth="1"/>
    <col min="6402" max="6402" width="18.5703125" style="1" customWidth="1"/>
    <col min="6403" max="6651" width="8.85546875" style="1"/>
    <col min="6652" max="6652" width="5.85546875" style="1" customWidth="1"/>
    <col min="6653" max="6653" width="37" style="1" customWidth="1"/>
    <col min="6654" max="6654" width="9.7109375" style="1" customWidth="1"/>
    <col min="6655" max="6655" width="10.7109375" style="1" customWidth="1"/>
    <col min="6656" max="6656" width="10.85546875" style="1" customWidth="1"/>
    <col min="6657" max="6657" width="17.85546875" style="1" customWidth="1"/>
    <col min="6658" max="6658" width="18.5703125" style="1" customWidth="1"/>
    <col min="6659" max="6907" width="8.85546875" style="1"/>
    <col min="6908" max="6908" width="5.85546875" style="1" customWidth="1"/>
    <col min="6909" max="6909" width="37" style="1" customWidth="1"/>
    <col min="6910" max="6910" width="9.7109375" style="1" customWidth="1"/>
    <col min="6911" max="6911" width="10.7109375" style="1" customWidth="1"/>
    <col min="6912" max="6912" width="10.85546875" style="1" customWidth="1"/>
    <col min="6913" max="6913" width="17.85546875" style="1" customWidth="1"/>
    <col min="6914" max="6914" width="18.5703125" style="1" customWidth="1"/>
    <col min="6915" max="7163" width="8.85546875" style="1"/>
    <col min="7164" max="7164" width="5.85546875" style="1" customWidth="1"/>
    <col min="7165" max="7165" width="37" style="1" customWidth="1"/>
    <col min="7166" max="7166" width="9.7109375" style="1" customWidth="1"/>
    <col min="7167" max="7167" width="10.7109375" style="1" customWidth="1"/>
    <col min="7168" max="7168" width="10.85546875" style="1" customWidth="1"/>
    <col min="7169" max="7169" width="17.85546875" style="1" customWidth="1"/>
    <col min="7170" max="7170" width="18.5703125" style="1" customWidth="1"/>
    <col min="7171" max="7419" width="8.85546875" style="1"/>
    <col min="7420" max="7420" width="5.85546875" style="1" customWidth="1"/>
    <col min="7421" max="7421" width="37" style="1" customWidth="1"/>
    <col min="7422" max="7422" width="9.7109375" style="1" customWidth="1"/>
    <col min="7423" max="7423" width="10.7109375" style="1" customWidth="1"/>
    <col min="7424" max="7424" width="10.85546875" style="1" customWidth="1"/>
    <col min="7425" max="7425" width="17.85546875" style="1" customWidth="1"/>
    <col min="7426" max="7426" width="18.5703125" style="1" customWidth="1"/>
    <col min="7427" max="7675" width="8.85546875" style="1"/>
    <col min="7676" max="7676" width="5.85546875" style="1" customWidth="1"/>
    <col min="7677" max="7677" width="37" style="1" customWidth="1"/>
    <col min="7678" max="7678" width="9.7109375" style="1" customWidth="1"/>
    <col min="7679" max="7679" width="10.7109375" style="1" customWidth="1"/>
    <col min="7680" max="7680" width="10.85546875" style="1" customWidth="1"/>
    <col min="7681" max="7681" width="17.85546875" style="1" customWidth="1"/>
    <col min="7682" max="7682" width="18.5703125" style="1" customWidth="1"/>
    <col min="7683" max="7931" width="8.85546875" style="1"/>
    <col min="7932" max="7932" width="5.85546875" style="1" customWidth="1"/>
    <col min="7933" max="7933" width="37" style="1" customWidth="1"/>
    <col min="7934" max="7934" width="9.7109375" style="1" customWidth="1"/>
    <col min="7935" max="7935" width="10.7109375" style="1" customWidth="1"/>
    <col min="7936" max="7936" width="10.85546875" style="1" customWidth="1"/>
    <col min="7937" max="7937" width="17.85546875" style="1" customWidth="1"/>
    <col min="7938" max="7938" width="18.5703125" style="1" customWidth="1"/>
    <col min="7939" max="8187" width="8.85546875" style="1"/>
    <col min="8188" max="8188" width="5.85546875" style="1" customWidth="1"/>
    <col min="8189" max="8189" width="37" style="1" customWidth="1"/>
    <col min="8190" max="8190" width="9.7109375" style="1" customWidth="1"/>
    <col min="8191" max="8191" width="10.7109375" style="1" customWidth="1"/>
    <col min="8192" max="8192" width="10.85546875" style="1" customWidth="1"/>
    <col min="8193" max="8193" width="17.85546875" style="1" customWidth="1"/>
    <col min="8194" max="8194" width="18.5703125" style="1" customWidth="1"/>
    <col min="8195" max="8443" width="8.85546875" style="1"/>
    <col min="8444" max="8444" width="5.85546875" style="1" customWidth="1"/>
    <col min="8445" max="8445" width="37" style="1" customWidth="1"/>
    <col min="8446" max="8446" width="9.7109375" style="1" customWidth="1"/>
    <col min="8447" max="8447" width="10.7109375" style="1" customWidth="1"/>
    <col min="8448" max="8448" width="10.85546875" style="1" customWidth="1"/>
    <col min="8449" max="8449" width="17.85546875" style="1" customWidth="1"/>
    <col min="8450" max="8450" width="18.5703125" style="1" customWidth="1"/>
    <col min="8451" max="8699" width="8.85546875" style="1"/>
    <col min="8700" max="8700" width="5.85546875" style="1" customWidth="1"/>
    <col min="8701" max="8701" width="37" style="1" customWidth="1"/>
    <col min="8702" max="8702" width="9.7109375" style="1" customWidth="1"/>
    <col min="8703" max="8703" width="10.7109375" style="1" customWidth="1"/>
    <col min="8704" max="8704" width="10.85546875" style="1" customWidth="1"/>
    <col min="8705" max="8705" width="17.85546875" style="1" customWidth="1"/>
    <col min="8706" max="8706" width="18.5703125" style="1" customWidth="1"/>
    <col min="8707" max="8955" width="8.85546875" style="1"/>
    <col min="8956" max="8956" width="5.85546875" style="1" customWidth="1"/>
    <col min="8957" max="8957" width="37" style="1" customWidth="1"/>
    <col min="8958" max="8958" width="9.7109375" style="1" customWidth="1"/>
    <col min="8959" max="8959" width="10.7109375" style="1" customWidth="1"/>
    <col min="8960" max="8960" width="10.85546875" style="1" customWidth="1"/>
    <col min="8961" max="8961" width="17.85546875" style="1" customWidth="1"/>
    <col min="8962" max="8962" width="18.5703125" style="1" customWidth="1"/>
    <col min="8963" max="9211" width="8.85546875" style="1"/>
    <col min="9212" max="9212" width="5.85546875" style="1" customWidth="1"/>
    <col min="9213" max="9213" width="37" style="1" customWidth="1"/>
    <col min="9214" max="9214" width="9.7109375" style="1" customWidth="1"/>
    <col min="9215" max="9215" width="10.7109375" style="1" customWidth="1"/>
    <col min="9216" max="9216" width="10.85546875" style="1" customWidth="1"/>
    <col min="9217" max="9217" width="17.85546875" style="1" customWidth="1"/>
    <col min="9218" max="9218" width="18.5703125" style="1" customWidth="1"/>
    <col min="9219" max="9467" width="8.85546875" style="1"/>
    <col min="9468" max="9468" width="5.85546875" style="1" customWidth="1"/>
    <col min="9469" max="9469" width="37" style="1" customWidth="1"/>
    <col min="9470" max="9470" width="9.7109375" style="1" customWidth="1"/>
    <col min="9471" max="9471" width="10.7109375" style="1" customWidth="1"/>
    <col min="9472" max="9472" width="10.85546875" style="1" customWidth="1"/>
    <col min="9473" max="9473" width="17.85546875" style="1" customWidth="1"/>
    <col min="9474" max="9474" width="18.5703125" style="1" customWidth="1"/>
    <col min="9475" max="9723" width="8.85546875" style="1"/>
    <col min="9724" max="9724" width="5.85546875" style="1" customWidth="1"/>
    <col min="9725" max="9725" width="37" style="1" customWidth="1"/>
    <col min="9726" max="9726" width="9.7109375" style="1" customWidth="1"/>
    <col min="9727" max="9727" width="10.7109375" style="1" customWidth="1"/>
    <col min="9728" max="9728" width="10.85546875" style="1" customWidth="1"/>
    <col min="9729" max="9729" width="17.85546875" style="1" customWidth="1"/>
    <col min="9730" max="9730" width="18.5703125" style="1" customWidth="1"/>
    <col min="9731" max="9979" width="8.85546875" style="1"/>
    <col min="9980" max="9980" width="5.85546875" style="1" customWidth="1"/>
    <col min="9981" max="9981" width="37" style="1" customWidth="1"/>
    <col min="9982" max="9982" width="9.7109375" style="1" customWidth="1"/>
    <col min="9983" max="9983" width="10.7109375" style="1" customWidth="1"/>
    <col min="9984" max="9984" width="10.85546875" style="1" customWidth="1"/>
    <col min="9985" max="9985" width="17.85546875" style="1" customWidth="1"/>
    <col min="9986" max="9986" width="18.5703125" style="1" customWidth="1"/>
    <col min="9987" max="10235" width="8.85546875" style="1"/>
    <col min="10236" max="10236" width="5.85546875" style="1" customWidth="1"/>
    <col min="10237" max="10237" width="37" style="1" customWidth="1"/>
    <col min="10238" max="10238" width="9.7109375" style="1" customWidth="1"/>
    <col min="10239" max="10239" width="10.7109375" style="1" customWidth="1"/>
    <col min="10240" max="10240" width="10.85546875" style="1" customWidth="1"/>
    <col min="10241" max="10241" width="17.85546875" style="1" customWidth="1"/>
    <col min="10242" max="10242" width="18.5703125" style="1" customWidth="1"/>
    <col min="10243" max="10491" width="8.85546875" style="1"/>
    <col min="10492" max="10492" width="5.85546875" style="1" customWidth="1"/>
    <col min="10493" max="10493" width="37" style="1" customWidth="1"/>
    <col min="10494" max="10494" width="9.7109375" style="1" customWidth="1"/>
    <col min="10495" max="10495" width="10.7109375" style="1" customWidth="1"/>
    <col min="10496" max="10496" width="10.85546875" style="1" customWidth="1"/>
    <col min="10497" max="10497" width="17.85546875" style="1" customWidth="1"/>
    <col min="10498" max="10498" width="18.5703125" style="1" customWidth="1"/>
    <col min="10499" max="10747" width="8.85546875" style="1"/>
    <col min="10748" max="10748" width="5.85546875" style="1" customWidth="1"/>
    <col min="10749" max="10749" width="37" style="1" customWidth="1"/>
    <col min="10750" max="10750" width="9.7109375" style="1" customWidth="1"/>
    <col min="10751" max="10751" width="10.7109375" style="1" customWidth="1"/>
    <col min="10752" max="10752" width="10.85546875" style="1" customWidth="1"/>
    <col min="10753" max="10753" width="17.85546875" style="1" customWidth="1"/>
    <col min="10754" max="10754" width="18.5703125" style="1" customWidth="1"/>
    <col min="10755" max="11003" width="8.85546875" style="1"/>
    <col min="11004" max="11004" width="5.85546875" style="1" customWidth="1"/>
    <col min="11005" max="11005" width="37" style="1" customWidth="1"/>
    <col min="11006" max="11006" width="9.7109375" style="1" customWidth="1"/>
    <col min="11007" max="11007" width="10.7109375" style="1" customWidth="1"/>
    <col min="11008" max="11008" width="10.85546875" style="1" customWidth="1"/>
    <col min="11009" max="11009" width="17.85546875" style="1" customWidth="1"/>
    <col min="11010" max="11010" width="18.5703125" style="1" customWidth="1"/>
    <col min="11011" max="11259" width="8.85546875" style="1"/>
    <col min="11260" max="11260" width="5.85546875" style="1" customWidth="1"/>
    <col min="11261" max="11261" width="37" style="1" customWidth="1"/>
    <col min="11262" max="11262" width="9.7109375" style="1" customWidth="1"/>
    <col min="11263" max="11263" width="10.7109375" style="1" customWidth="1"/>
    <col min="11264" max="11264" width="10.85546875" style="1" customWidth="1"/>
    <col min="11265" max="11265" width="17.85546875" style="1" customWidth="1"/>
    <col min="11266" max="11266" width="18.5703125" style="1" customWidth="1"/>
    <col min="11267" max="11515" width="8.85546875" style="1"/>
    <col min="11516" max="11516" width="5.85546875" style="1" customWidth="1"/>
    <col min="11517" max="11517" width="37" style="1" customWidth="1"/>
    <col min="11518" max="11518" width="9.7109375" style="1" customWidth="1"/>
    <col min="11519" max="11519" width="10.7109375" style="1" customWidth="1"/>
    <col min="11520" max="11520" width="10.85546875" style="1" customWidth="1"/>
    <col min="11521" max="11521" width="17.85546875" style="1" customWidth="1"/>
    <col min="11522" max="11522" width="18.5703125" style="1" customWidth="1"/>
    <col min="11523" max="11771" width="8.85546875" style="1"/>
    <col min="11772" max="11772" width="5.85546875" style="1" customWidth="1"/>
    <col min="11773" max="11773" width="37" style="1" customWidth="1"/>
    <col min="11774" max="11774" width="9.7109375" style="1" customWidth="1"/>
    <col min="11775" max="11775" width="10.7109375" style="1" customWidth="1"/>
    <col min="11776" max="11776" width="10.85546875" style="1" customWidth="1"/>
    <col min="11777" max="11777" width="17.85546875" style="1" customWidth="1"/>
    <col min="11778" max="11778" width="18.5703125" style="1" customWidth="1"/>
    <col min="11779" max="12027" width="8.85546875" style="1"/>
    <col min="12028" max="12028" width="5.85546875" style="1" customWidth="1"/>
    <col min="12029" max="12029" width="37" style="1" customWidth="1"/>
    <col min="12030" max="12030" width="9.7109375" style="1" customWidth="1"/>
    <col min="12031" max="12031" width="10.7109375" style="1" customWidth="1"/>
    <col min="12032" max="12032" width="10.85546875" style="1" customWidth="1"/>
    <col min="12033" max="12033" width="17.85546875" style="1" customWidth="1"/>
    <col min="12034" max="12034" width="18.5703125" style="1" customWidth="1"/>
    <col min="12035" max="12283" width="8.85546875" style="1"/>
    <col min="12284" max="12284" width="5.85546875" style="1" customWidth="1"/>
    <col min="12285" max="12285" width="37" style="1" customWidth="1"/>
    <col min="12286" max="12286" width="9.7109375" style="1" customWidth="1"/>
    <col min="12287" max="12287" width="10.7109375" style="1" customWidth="1"/>
    <col min="12288" max="12288" width="10.85546875" style="1" customWidth="1"/>
    <col min="12289" max="12289" width="17.85546875" style="1" customWidth="1"/>
    <col min="12290" max="12290" width="18.5703125" style="1" customWidth="1"/>
    <col min="12291" max="12539" width="8.85546875" style="1"/>
    <col min="12540" max="12540" width="5.85546875" style="1" customWidth="1"/>
    <col min="12541" max="12541" width="37" style="1" customWidth="1"/>
    <col min="12542" max="12542" width="9.7109375" style="1" customWidth="1"/>
    <col min="12543" max="12543" width="10.7109375" style="1" customWidth="1"/>
    <col min="12544" max="12544" width="10.85546875" style="1" customWidth="1"/>
    <col min="12545" max="12545" width="17.85546875" style="1" customWidth="1"/>
    <col min="12546" max="12546" width="18.5703125" style="1" customWidth="1"/>
    <col min="12547" max="12795" width="8.85546875" style="1"/>
    <col min="12796" max="12796" width="5.85546875" style="1" customWidth="1"/>
    <col min="12797" max="12797" width="37" style="1" customWidth="1"/>
    <col min="12798" max="12798" width="9.7109375" style="1" customWidth="1"/>
    <col min="12799" max="12799" width="10.7109375" style="1" customWidth="1"/>
    <col min="12800" max="12800" width="10.85546875" style="1" customWidth="1"/>
    <col min="12801" max="12801" width="17.85546875" style="1" customWidth="1"/>
    <col min="12802" max="12802" width="18.5703125" style="1" customWidth="1"/>
    <col min="12803" max="13051" width="8.85546875" style="1"/>
    <col min="13052" max="13052" width="5.85546875" style="1" customWidth="1"/>
    <col min="13053" max="13053" width="37" style="1" customWidth="1"/>
    <col min="13054" max="13054" width="9.7109375" style="1" customWidth="1"/>
    <col min="13055" max="13055" width="10.7109375" style="1" customWidth="1"/>
    <col min="13056" max="13056" width="10.85546875" style="1" customWidth="1"/>
    <col min="13057" max="13057" width="17.85546875" style="1" customWidth="1"/>
    <col min="13058" max="13058" width="18.5703125" style="1" customWidth="1"/>
    <col min="13059" max="13307" width="8.85546875" style="1"/>
    <col min="13308" max="13308" width="5.85546875" style="1" customWidth="1"/>
    <col min="13309" max="13309" width="37" style="1" customWidth="1"/>
    <col min="13310" max="13310" width="9.7109375" style="1" customWidth="1"/>
    <col min="13311" max="13311" width="10.7109375" style="1" customWidth="1"/>
    <col min="13312" max="13312" width="10.85546875" style="1" customWidth="1"/>
    <col min="13313" max="13313" width="17.85546875" style="1" customWidth="1"/>
    <col min="13314" max="13314" width="18.5703125" style="1" customWidth="1"/>
    <col min="13315" max="13563" width="8.85546875" style="1"/>
    <col min="13564" max="13564" width="5.85546875" style="1" customWidth="1"/>
    <col min="13565" max="13565" width="37" style="1" customWidth="1"/>
    <col min="13566" max="13566" width="9.7109375" style="1" customWidth="1"/>
    <col min="13567" max="13567" width="10.7109375" style="1" customWidth="1"/>
    <col min="13568" max="13568" width="10.85546875" style="1" customWidth="1"/>
    <col min="13569" max="13569" width="17.85546875" style="1" customWidth="1"/>
    <col min="13570" max="13570" width="18.5703125" style="1" customWidth="1"/>
    <col min="13571" max="13819" width="8.85546875" style="1"/>
    <col min="13820" max="13820" width="5.85546875" style="1" customWidth="1"/>
    <col min="13821" max="13821" width="37" style="1" customWidth="1"/>
    <col min="13822" max="13822" width="9.7109375" style="1" customWidth="1"/>
    <col min="13823" max="13823" width="10.7109375" style="1" customWidth="1"/>
    <col min="13824" max="13824" width="10.85546875" style="1" customWidth="1"/>
    <col min="13825" max="13825" width="17.85546875" style="1" customWidth="1"/>
    <col min="13826" max="13826" width="18.5703125" style="1" customWidth="1"/>
    <col min="13827" max="14075" width="8.85546875" style="1"/>
    <col min="14076" max="14076" width="5.85546875" style="1" customWidth="1"/>
    <col min="14077" max="14077" width="37" style="1" customWidth="1"/>
    <col min="14078" max="14078" width="9.7109375" style="1" customWidth="1"/>
    <col min="14079" max="14079" width="10.7109375" style="1" customWidth="1"/>
    <col min="14080" max="14080" width="10.85546875" style="1" customWidth="1"/>
    <col min="14081" max="14081" width="17.85546875" style="1" customWidth="1"/>
    <col min="14082" max="14082" width="18.5703125" style="1" customWidth="1"/>
    <col min="14083" max="14331" width="8.85546875" style="1"/>
    <col min="14332" max="14332" width="5.85546875" style="1" customWidth="1"/>
    <col min="14333" max="14333" width="37" style="1" customWidth="1"/>
    <col min="14334" max="14334" width="9.7109375" style="1" customWidth="1"/>
    <col min="14335" max="14335" width="10.7109375" style="1" customWidth="1"/>
    <col min="14336" max="14336" width="10.85546875" style="1" customWidth="1"/>
    <col min="14337" max="14337" width="17.85546875" style="1" customWidth="1"/>
    <col min="14338" max="14338" width="18.5703125" style="1" customWidth="1"/>
    <col min="14339" max="14587" width="8.85546875" style="1"/>
    <col min="14588" max="14588" width="5.85546875" style="1" customWidth="1"/>
    <col min="14589" max="14589" width="37" style="1" customWidth="1"/>
    <col min="14590" max="14590" width="9.7109375" style="1" customWidth="1"/>
    <col min="14591" max="14591" width="10.7109375" style="1" customWidth="1"/>
    <col min="14592" max="14592" width="10.85546875" style="1" customWidth="1"/>
    <col min="14593" max="14593" width="17.85546875" style="1" customWidth="1"/>
    <col min="14594" max="14594" width="18.5703125" style="1" customWidth="1"/>
    <col min="14595" max="14843" width="8.85546875" style="1"/>
    <col min="14844" max="14844" width="5.85546875" style="1" customWidth="1"/>
    <col min="14845" max="14845" width="37" style="1" customWidth="1"/>
    <col min="14846" max="14846" width="9.7109375" style="1" customWidth="1"/>
    <col min="14847" max="14847" width="10.7109375" style="1" customWidth="1"/>
    <col min="14848" max="14848" width="10.85546875" style="1" customWidth="1"/>
    <col min="14849" max="14849" width="17.85546875" style="1" customWidth="1"/>
    <col min="14850" max="14850" width="18.5703125" style="1" customWidth="1"/>
    <col min="14851" max="15099" width="8.85546875" style="1"/>
    <col min="15100" max="15100" width="5.85546875" style="1" customWidth="1"/>
    <col min="15101" max="15101" width="37" style="1" customWidth="1"/>
    <col min="15102" max="15102" width="9.7109375" style="1" customWidth="1"/>
    <col min="15103" max="15103" width="10.7109375" style="1" customWidth="1"/>
    <col min="15104" max="15104" width="10.85546875" style="1" customWidth="1"/>
    <col min="15105" max="15105" width="17.85546875" style="1" customWidth="1"/>
    <col min="15106" max="15106" width="18.5703125" style="1" customWidth="1"/>
    <col min="15107" max="15355" width="8.85546875" style="1"/>
    <col min="15356" max="15356" width="5.85546875" style="1" customWidth="1"/>
    <col min="15357" max="15357" width="37" style="1" customWidth="1"/>
    <col min="15358" max="15358" width="9.7109375" style="1" customWidth="1"/>
    <col min="15359" max="15359" width="10.7109375" style="1" customWidth="1"/>
    <col min="15360" max="15360" width="10.85546875" style="1" customWidth="1"/>
    <col min="15361" max="15361" width="17.85546875" style="1" customWidth="1"/>
    <col min="15362" max="15362" width="18.5703125" style="1" customWidth="1"/>
    <col min="15363" max="15611" width="8.85546875" style="1"/>
    <col min="15612" max="15612" width="5.85546875" style="1" customWidth="1"/>
    <col min="15613" max="15613" width="37" style="1" customWidth="1"/>
    <col min="15614" max="15614" width="9.7109375" style="1" customWidth="1"/>
    <col min="15615" max="15615" width="10.7109375" style="1" customWidth="1"/>
    <col min="15616" max="15616" width="10.85546875" style="1" customWidth="1"/>
    <col min="15617" max="15617" width="17.85546875" style="1" customWidth="1"/>
    <col min="15618" max="15618" width="18.5703125" style="1" customWidth="1"/>
    <col min="15619" max="15867" width="8.85546875" style="1"/>
    <col min="15868" max="15868" width="5.85546875" style="1" customWidth="1"/>
    <col min="15869" max="15869" width="37" style="1" customWidth="1"/>
    <col min="15870" max="15870" width="9.7109375" style="1" customWidth="1"/>
    <col min="15871" max="15871" width="10.7109375" style="1" customWidth="1"/>
    <col min="15872" max="15872" width="10.85546875" style="1" customWidth="1"/>
    <col min="15873" max="15873" width="17.85546875" style="1" customWidth="1"/>
    <col min="15874" max="15874" width="18.5703125" style="1" customWidth="1"/>
    <col min="15875" max="16123" width="8.85546875" style="1"/>
    <col min="16124" max="16124" width="5.85546875" style="1" customWidth="1"/>
    <col min="16125" max="16125" width="37" style="1" customWidth="1"/>
    <col min="16126" max="16126" width="9.7109375" style="1" customWidth="1"/>
    <col min="16127" max="16127" width="10.7109375" style="1" customWidth="1"/>
    <col min="16128" max="16128" width="10.85546875" style="1" customWidth="1"/>
    <col min="16129" max="16129" width="17.85546875" style="1" customWidth="1"/>
    <col min="16130" max="16130" width="18.5703125" style="1" customWidth="1"/>
    <col min="16131" max="16384" width="8.85546875" style="1"/>
  </cols>
  <sheetData>
    <row r="1" spans="1:7" ht="48" hidden="1" customHeight="1" outlineLevel="1" x14ac:dyDescent="0.2">
      <c r="E1" s="98" t="s">
        <v>0</v>
      </c>
      <c r="F1" s="98"/>
      <c r="G1" s="98"/>
    </row>
    <row r="2" spans="1:7" hidden="1" outlineLevel="1" x14ac:dyDescent="0.2">
      <c r="B2" s="2"/>
      <c r="C2" s="2"/>
      <c r="D2" s="2"/>
      <c r="E2" s="2"/>
      <c r="F2" s="3"/>
      <c r="G2" s="4"/>
    </row>
    <row r="3" spans="1:7" hidden="1" outlineLevel="1" x14ac:dyDescent="0.2">
      <c r="B3" s="2"/>
      <c r="C3" s="2"/>
      <c r="D3" s="5" t="s">
        <v>1</v>
      </c>
      <c r="E3" s="2"/>
      <c r="F3" s="3"/>
      <c r="G3" s="4"/>
    </row>
    <row r="4" spans="1:7" hidden="1" outlineLevel="1" x14ac:dyDescent="0.2">
      <c r="B4" s="6"/>
      <c r="C4" s="6"/>
      <c r="D4" s="7" t="s">
        <v>2</v>
      </c>
      <c r="E4" s="6"/>
      <c r="F4" s="8"/>
      <c r="G4" s="9"/>
    </row>
    <row r="5" spans="1:7" hidden="1" outlineLevel="1" x14ac:dyDescent="0.2">
      <c r="B5" s="99" t="s">
        <v>3</v>
      </c>
      <c r="C5" s="99"/>
      <c r="D5" s="99"/>
      <c r="E5" s="99"/>
      <c r="F5" s="99"/>
      <c r="G5" s="99"/>
    </row>
    <row r="6" spans="1:7" hidden="1" outlineLevel="1" x14ac:dyDescent="0.2">
      <c r="B6" s="10" t="s">
        <v>4</v>
      </c>
      <c r="C6" s="6"/>
      <c r="D6" s="6"/>
      <c r="E6" s="6"/>
      <c r="F6" s="8"/>
      <c r="G6" s="11" t="s">
        <v>5</v>
      </c>
    </row>
    <row r="7" spans="1:7" hidden="1" outlineLevel="1" x14ac:dyDescent="0.2">
      <c r="B7" s="2"/>
      <c r="C7" s="2"/>
      <c r="D7" s="2"/>
      <c r="E7" s="2"/>
      <c r="F7" s="3"/>
      <c r="G7" s="4"/>
    </row>
    <row r="8" spans="1:7" s="16" customFormat="1" hidden="1" outlineLevel="1" x14ac:dyDescent="0.2">
      <c r="A8" s="12" t="s">
        <v>6</v>
      </c>
      <c r="B8" s="13"/>
      <c r="C8" s="13"/>
      <c r="D8" s="14" t="s">
        <v>7</v>
      </c>
      <c r="E8" s="4"/>
      <c r="F8" s="15"/>
      <c r="G8" s="13"/>
    </row>
    <row r="9" spans="1:7" s="16" customFormat="1" hidden="1" outlineLevel="1" x14ac:dyDescent="0.2">
      <c r="A9" s="12" t="s">
        <v>8</v>
      </c>
      <c r="B9" s="12"/>
      <c r="C9" s="12"/>
      <c r="D9" s="12"/>
      <c r="E9" s="12"/>
      <c r="F9" s="17"/>
      <c r="G9" s="12"/>
    </row>
    <row r="10" spans="1:7" s="16" customFormat="1" ht="10.15" hidden="1" customHeight="1" outlineLevel="1" x14ac:dyDescent="0.2">
      <c r="A10" s="13"/>
      <c r="B10" s="13"/>
      <c r="C10" s="18" t="s">
        <v>9</v>
      </c>
      <c r="D10" s="19"/>
      <c r="E10" s="1"/>
      <c r="F10" s="20"/>
      <c r="G10" s="21"/>
    </row>
    <row r="11" spans="1:7" s="16" customFormat="1" hidden="1" outlineLevel="1" x14ac:dyDescent="0.2">
      <c r="A11" s="97" t="s">
        <v>10</v>
      </c>
      <c r="B11" s="97"/>
      <c r="C11" s="97"/>
      <c r="D11" s="97"/>
      <c r="E11" s="97"/>
      <c r="F11" s="97"/>
      <c r="G11" s="97"/>
    </row>
    <row r="12" spans="1:7" s="16" customFormat="1" ht="12.75" hidden="1" customHeight="1" outlineLevel="1" x14ac:dyDescent="0.2">
      <c r="A12" s="100" t="s">
        <v>11</v>
      </c>
      <c r="B12" s="100"/>
      <c r="C12" s="100"/>
      <c r="D12" s="100"/>
      <c r="E12" s="100"/>
      <c r="F12" s="100"/>
      <c r="G12" s="100"/>
    </row>
    <row r="13" spans="1:7" s="16" customFormat="1" hidden="1" outlineLevel="1" x14ac:dyDescent="0.2">
      <c r="A13" s="97" t="s">
        <v>12</v>
      </c>
      <c r="B13" s="97"/>
      <c r="C13" s="97"/>
      <c r="D13" s="97"/>
      <c r="E13" s="97"/>
      <c r="F13" s="97"/>
      <c r="G13" s="97"/>
    </row>
    <row r="14" spans="1:7" s="16" customFormat="1" hidden="1" outlineLevel="1" x14ac:dyDescent="0.2">
      <c r="A14" s="97" t="s">
        <v>13</v>
      </c>
      <c r="B14" s="97"/>
      <c r="C14" s="97"/>
      <c r="D14" s="97"/>
      <c r="E14" s="97"/>
      <c r="F14" s="97"/>
      <c r="G14" s="97"/>
    </row>
    <row r="15" spans="1:7" s="16" customFormat="1" hidden="1" outlineLevel="1" x14ac:dyDescent="0.2">
      <c r="A15" s="97" t="s">
        <v>14</v>
      </c>
      <c r="B15" s="97"/>
      <c r="C15" s="97"/>
      <c r="D15" s="97"/>
      <c r="E15" s="97"/>
      <c r="F15" s="97"/>
      <c r="G15" s="97"/>
    </row>
    <row r="16" spans="1:7" s="16" customFormat="1" hidden="1" outlineLevel="1" x14ac:dyDescent="0.2">
      <c r="A16" s="102" t="s">
        <v>15</v>
      </c>
      <c r="B16" s="97"/>
      <c r="C16" s="97"/>
      <c r="D16" s="97"/>
      <c r="E16" s="97"/>
      <c r="F16" s="97"/>
      <c r="G16" s="97"/>
    </row>
    <row r="17" spans="1:7" s="16" customFormat="1" hidden="1" outlineLevel="1" x14ac:dyDescent="0.2">
      <c r="A17" s="97" t="s">
        <v>16</v>
      </c>
      <c r="B17" s="97"/>
      <c r="C17" s="97"/>
      <c r="D17" s="97"/>
      <c r="E17" s="97"/>
      <c r="F17" s="97"/>
      <c r="G17" s="97"/>
    </row>
    <row r="18" spans="1:7" s="16" customFormat="1" hidden="1" outlineLevel="1" x14ac:dyDescent="0.2">
      <c r="A18" s="103" t="s">
        <v>17</v>
      </c>
      <c r="B18" s="103"/>
      <c r="C18" s="23"/>
      <c r="D18" s="24"/>
      <c r="E18" s="2"/>
      <c r="F18" s="3"/>
      <c r="G18" s="4"/>
    </row>
    <row r="19" spans="1:7" s="16" customFormat="1" outlineLevel="1" x14ac:dyDescent="0.2">
      <c r="A19" s="22"/>
      <c r="B19" s="22"/>
      <c r="C19" s="23"/>
      <c r="D19" s="24"/>
      <c r="E19" s="2"/>
      <c r="F19" s="3"/>
      <c r="G19" s="96" t="s">
        <v>155</v>
      </c>
    </row>
    <row r="20" spans="1:7" s="25" customFormat="1" ht="27" customHeight="1" x14ac:dyDescent="0.2">
      <c r="A20" s="104" t="s">
        <v>18</v>
      </c>
      <c r="B20" s="104"/>
      <c r="C20" s="104"/>
      <c r="D20" s="104"/>
      <c r="E20" s="104"/>
      <c r="F20" s="104"/>
      <c r="G20" s="104"/>
    </row>
    <row r="21" spans="1:7" s="25" customFormat="1" ht="15" x14ac:dyDescent="0.25">
      <c r="A21" s="26"/>
      <c r="B21" s="105" t="s">
        <v>19</v>
      </c>
      <c r="C21" s="105"/>
      <c r="D21" s="105"/>
      <c r="E21" s="105"/>
      <c r="F21" s="105"/>
      <c r="G21" s="105"/>
    </row>
    <row r="22" spans="1:7" ht="10.5" customHeight="1" collapsed="1" x14ac:dyDescent="0.2">
      <c r="A22" s="27"/>
      <c r="B22" s="27"/>
      <c r="C22" s="27"/>
      <c r="D22" s="27"/>
      <c r="E22" s="27"/>
      <c r="F22" s="28" t="s">
        <v>20</v>
      </c>
      <c r="G22" s="29"/>
    </row>
    <row r="23" spans="1:7" s="23" customFormat="1" ht="42.75" customHeight="1" x14ac:dyDescent="0.2">
      <c r="A23" s="30"/>
      <c r="B23" s="31" t="s">
        <v>21</v>
      </c>
      <c r="C23" s="106" t="s">
        <v>22</v>
      </c>
      <c r="D23" s="106"/>
      <c r="E23" s="32" t="s">
        <v>23</v>
      </c>
      <c r="F23" s="33"/>
      <c r="G23" s="34" t="s">
        <v>24</v>
      </c>
    </row>
    <row r="24" spans="1:7" s="23" customFormat="1" x14ac:dyDescent="0.2">
      <c r="A24" s="30"/>
      <c r="B24" s="107" t="s">
        <v>25</v>
      </c>
      <c r="C24" s="107"/>
      <c r="D24" s="107"/>
      <c r="E24" s="107"/>
      <c r="F24" s="107"/>
      <c r="G24" s="107"/>
    </row>
    <row r="25" spans="1:7" s="23" customFormat="1" x14ac:dyDescent="0.2">
      <c r="A25" s="30"/>
      <c r="B25" s="35" t="s">
        <v>26</v>
      </c>
      <c r="C25" s="35"/>
      <c r="D25" s="35"/>
      <c r="E25" s="35"/>
      <c r="F25" s="35"/>
      <c r="G25" s="60"/>
    </row>
    <row r="26" spans="1:7" s="23" customFormat="1" x14ac:dyDescent="0.2">
      <c r="A26" s="30"/>
      <c r="B26" s="36" t="s">
        <v>27</v>
      </c>
      <c r="C26" s="37">
        <v>2</v>
      </c>
      <c r="D26" s="38">
        <v>7.6499999999999999E-2</v>
      </c>
      <c r="E26" s="39" t="s">
        <v>28</v>
      </c>
      <c r="F26" s="40">
        <v>89.954999999999998</v>
      </c>
      <c r="G26" s="41">
        <f>F26*C26</f>
        <v>179.91</v>
      </c>
    </row>
    <row r="27" spans="1:7" s="23" customFormat="1" x14ac:dyDescent="0.2">
      <c r="A27" s="30"/>
      <c r="B27" s="35" t="s">
        <v>29</v>
      </c>
      <c r="C27" s="37"/>
      <c r="D27" s="38"/>
      <c r="E27" s="39"/>
      <c r="F27" s="40"/>
      <c r="G27" s="41"/>
    </row>
    <row r="28" spans="1:7" s="23" customFormat="1" x14ac:dyDescent="0.2">
      <c r="A28" s="30"/>
      <c r="B28" s="36" t="s">
        <v>27</v>
      </c>
      <c r="C28" s="37">
        <v>2</v>
      </c>
      <c r="D28" s="42">
        <v>1.2224000000000002</v>
      </c>
      <c r="E28" s="39" t="s">
        <v>30</v>
      </c>
      <c r="F28" s="40">
        <v>165.755</v>
      </c>
      <c r="G28" s="41">
        <f>F28*C28</f>
        <v>331.51</v>
      </c>
    </row>
    <row r="29" spans="1:7" s="23" customFormat="1" x14ac:dyDescent="0.2">
      <c r="A29" s="30"/>
      <c r="B29" s="35" t="s">
        <v>31</v>
      </c>
      <c r="C29" s="37"/>
      <c r="D29" s="37"/>
      <c r="E29" s="39"/>
      <c r="F29" s="40"/>
      <c r="G29" s="41"/>
    </row>
    <row r="30" spans="1:7" s="23" customFormat="1" x14ac:dyDescent="0.2">
      <c r="A30" s="30"/>
      <c r="B30" s="36" t="s">
        <v>32</v>
      </c>
      <c r="C30" s="37">
        <v>2</v>
      </c>
      <c r="D30" s="42">
        <v>0.49019999999999997</v>
      </c>
      <c r="E30" s="39" t="s">
        <v>33</v>
      </c>
      <c r="F30" s="40">
        <v>464.14499999999998</v>
      </c>
      <c r="G30" s="41">
        <f t="shared" ref="G30" si="0">F30*C30</f>
        <v>928.29</v>
      </c>
    </row>
    <row r="31" spans="1:7" s="23" customFormat="1" x14ac:dyDescent="0.2">
      <c r="A31" s="30"/>
      <c r="B31" s="36" t="s">
        <v>34</v>
      </c>
      <c r="C31" s="37">
        <v>2</v>
      </c>
      <c r="D31" s="38">
        <v>3</v>
      </c>
      <c r="E31" s="39" t="s">
        <v>35</v>
      </c>
      <c r="F31" s="40">
        <v>265.22500000000002</v>
      </c>
      <c r="G31" s="41">
        <f>F31*C31</f>
        <v>530.45000000000005</v>
      </c>
    </row>
    <row r="32" spans="1:7" s="23" customFormat="1" x14ac:dyDescent="0.2">
      <c r="A32" s="30"/>
      <c r="B32" s="36" t="s">
        <v>36</v>
      </c>
      <c r="C32" s="37">
        <v>1</v>
      </c>
      <c r="D32" s="37">
        <v>7</v>
      </c>
      <c r="E32" s="39" t="s">
        <v>37</v>
      </c>
      <c r="F32" s="40">
        <f>G32/D32</f>
        <v>130.44999999999999</v>
      </c>
      <c r="G32" s="41">
        <v>913.14999999999986</v>
      </c>
    </row>
    <row r="33" spans="1:7" s="23" customFormat="1" x14ac:dyDescent="0.2">
      <c r="A33" s="30"/>
      <c r="B33" s="36" t="s">
        <v>38</v>
      </c>
      <c r="C33" s="37">
        <v>1</v>
      </c>
      <c r="D33" s="37">
        <v>3.3</v>
      </c>
      <c r="E33" s="39" t="s">
        <v>39</v>
      </c>
      <c r="F33" s="40">
        <f>G33/D33</f>
        <v>23.203090909090914</v>
      </c>
      <c r="G33" s="41">
        <v>76.570200000000014</v>
      </c>
    </row>
    <row r="34" spans="1:7" s="23" customFormat="1" x14ac:dyDescent="0.2">
      <c r="A34" s="30"/>
      <c r="B34" s="36" t="s">
        <v>111</v>
      </c>
      <c r="C34" s="37">
        <v>1</v>
      </c>
      <c r="D34" s="37">
        <v>1</v>
      </c>
      <c r="E34" s="39" t="s">
        <v>112</v>
      </c>
      <c r="F34" s="40">
        <f>G34/D34</f>
        <v>142.52000000000001</v>
      </c>
      <c r="G34" s="41">
        <v>142.52000000000001</v>
      </c>
    </row>
    <row r="35" spans="1:7" s="23" customFormat="1" x14ac:dyDescent="0.2">
      <c r="A35" s="30"/>
      <c r="B35" s="43" t="s">
        <v>40</v>
      </c>
      <c r="C35" s="37"/>
      <c r="D35" s="37"/>
      <c r="E35" s="39"/>
      <c r="F35" s="40"/>
      <c r="G35" s="41"/>
    </row>
    <row r="36" spans="1:7" s="23" customFormat="1" x14ac:dyDescent="0.2">
      <c r="A36" s="30"/>
      <c r="B36" s="44" t="s">
        <v>27</v>
      </c>
      <c r="C36" s="37">
        <v>2</v>
      </c>
      <c r="D36" s="38">
        <v>1.2224000000000002</v>
      </c>
      <c r="E36" s="39" t="s">
        <v>30</v>
      </c>
      <c r="F36" s="40">
        <v>165.755</v>
      </c>
      <c r="G36" s="41">
        <f t="shared" ref="G36" si="1">F36*C36</f>
        <v>331.51</v>
      </c>
    </row>
    <row r="37" spans="1:7" s="23" customFormat="1" x14ac:dyDescent="0.2">
      <c r="A37" s="30"/>
      <c r="B37" s="43" t="s">
        <v>41</v>
      </c>
      <c r="C37" s="37"/>
      <c r="D37" s="37"/>
      <c r="E37" s="39"/>
      <c r="F37" s="40"/>
      <c r="G37" s="41"/>
    </row>
    <row r="38" spans="1:7" s="23" customFormat="1" x14ac:dyDescent="0.2">
      <c r="A38" s="30"/>
      <c r="B38" s="36" t="s">
        <v>42</v>
      </c>
      <c r="C38" s="37">
        <v>2</v>
      </c>
      <c r="D38" s="42">
        <v>3.8200000000000005E-2</v>
      </c>
      <c r="E38" s="39" t="s">
        <v>28</v>
      </c>
      <c r="F38" s="40">
        <v>33.115000000000002</v>
      </c>
      <c r="G38" s="41">
        <f t="shared" ref="G38" si="2">F38*C38</f>
        <v>66.23</v>
      </c>
    </row>
    <row r="39" spans="1:7" s="23" customFormat="1" ht="25.5" customHeight="1" x14ac:dyDescent="0.2">
      <c r="A39" s="30"/>
      <c r="B39" s="108" t="s">
        <v>43</v>
      </c>
      <c r="C39" s="109"/>
      <c r="D39" s="109"/>
      <c r="E39" s="110"/>
      <c r="F39" s="40"/>
      <c r="G39" s="41"/>
    </row>
    <row r="40" spans="1:7" s="23" customFormat="1" x14ac:dyDescent="0.2">
      <c r="A40" s="30"/>
      <c r="B40" s="36" t="s">
        <v>44</v>
      </c>
      <c r="C40" s="37">
        <v>2</v>
      </c>
      <c r="D40" s="42">
        <v>3.8200000000000005E-2</v>
      </c>
      <c r="E40" s="45" t="s">
        <v>45</v>
      </c>
      <c r="F40" s="40">
        <v>33.164999999999999</v>
      </c>
      <c r="G40" s="41">
        <f>F40*C40</f>
        <v>66.33</v>
      </c>
    </row>
    <row r="41" spans="1:7" s="23" customFormat="1" x14ac:dyDescent="0.2">
      <c r="A41" s="30"/>
      <c r="B41" s="36" t="s">
        <v>46</v>
      </c>
      <c r="C41" s="37">
        <v>1</v>
      </c>
      <c r="D41" s="37">
        <v>1</v>
      </c>
      <c r="E41" s="45" t="s">
        <v>47</v>
      </c>
      <c r="F41" s="40">
        <f>G41/D41</f>
        <v>124.11</v>
      </c>
      <c r="G41" s="41">
        <v>124.11</v>
      </c>
    </row>
    <row r="42" spans="1:7" s="23" customFormat="1" x14ac:dyDescent="0.2">
      <c r="A42" s="30"/>
      <c r="B42" s="36" t="s">
        <v>48</v>
      </c>
      <c r="C42" s="37">
        <v>1</v>
      </c>
      <c r="D42" s="37">
        <v>1</v>
      </c>
      <c r="E42" s="39" t="s">
        <v>47</v>
      </c>
      <c r="F42" s="40">
        <f>G42/D42</f>
        <v>46.053000000000004</v>
      </c>
      <c r="G42" s="41">
        <v>46.053000000000004</v>
      </c>
    </row>
    <row r="43" spans="1:7" s="23" customFormat="1" x14ac:dyDescent="0.2">
      <c r="A43" s="30"/>
      <c r="B43" s="36" t="s">
        <v>113</v>
      </c>
      <c r="C43" s="37">
        <v>1</v>
      </c>
      <c r="D43" s="37">
        <v>1</v>
      </c>
      <c r="E43" s="39" t="s">
        <v>112</v>
      </c>
      <c r="F43" s="40">
        <f>G43/D43</f>
        <v>45.71</v>
      </c>
      <c r="G43" s="41">
        <v>45.71</v>
      </c>
    </row>
    <row r="44" spans="1:7" s="23" customFormat="1" hidden="1" x14ac:dyDescent="0.2">
      <c r="A44" s="30"/>
      <c r="B44" s="43" t="s">
        <v>49</v>
      </c>
      <c r="C44" s="37"/>
      <c r="D44" s="37"/>
      <c r="E44" s="39"/>
      <c r="F44" s="40"/>
      <c r="G44" s="41"/>
    </row>
    <row r="45" spans="1:7" s="23" customFormat="1" hidden="1" x14ac:dyDescent="0.2">
      <c r="A45" s="30"/>
      <c r="B45" s="46">
        <v>0</v>
      </c>
      <c r="C45" s="37">
        <v>1</v>
      </c>
      <c r="D45" s="37">
        <v>0</v>
      </c>
      <c r="E45" s="39">
        <v>0</v>
      </c>
      <c r="F45" s="40"/>
      <c r="G45" s="41">
        <v>0</v>
      </c>
    </row>
    <row r="46" spans="1:7" s="23" customFormat="1" hidden="1" x14ac:dyDescent="0.2">
      <c r="A46" s="30"/>
      <c r="B46" s="46" t="s">
        <v>50</v>
      </c>
      <c r="C46" s="37">
        <v>1</v>
      </c>
      <c r="D46" s="47"/>
      <c r="E46" s="39" t="s">
        <v>51</v>
      </c>
      <c r="F46" s="48"/>
      <c r="G46" s="41"/>
    </row>
    <row r="47" spans="1:7" s="23" customFormat="1" hidden="1" x14ac:dyDescent="0.2">
      <c r="A47" s="30"/>
      <c r="B47" s="46" t="s">
        <v>52</v>
      </c>
      <c r="C47" s="37">
        <v>1</v>
      </c>
      <c r="D47" s="47"/>
      <c r="E47" s="39">
        <v>0</v>
      </c>
      <c r="F47" s="40"/>
      <c r="G47" s="41"/>
    </row>
    <row r="48" spans="1:7" s="23" customFormat="1" x14ac:dyDescent="0.2">
      <c r="A48" s="30"/>
      <c r="B48" s="43" t="s">
        <v>53</v>
      </c>
      <c r="C48" s="35"/>
      <c r="D48" s="35"/>
      <c r="E48" s="35"/>
      <c r="F48" s="49"/>
      <c r="G48" s="60"/>
    </row>
    <row r="49" spans="1:7" s="23" customFormat="1" x14ac:dyDescent="0.2">
      <c r="A49" s="30"/>
      <c r="B49" s="36" t="s">
        <v>54</v>
      </c>
      <c r="C49" s="37">
        <v>12</v>
      </c>
      <c r="D49" s="39">
        <v>3.8200000000000005E-2</v>
      </c>
      <c r="E49" s="39" t="s">
        <v>55</v>
      </c>
      <c r="F49" s="40">
        <v>165.13416666666666</v>
      </c>
      <c r="G49" s="41">
        <f>F49*C49</f>
        <v>1981.61</v>
      </c>
    </row>
    <row r="50" spans="1:7" s="23" customFormat="1" x14ac:dyDescent="0.2">
      <c r="A50" s="30"/>
      <c r="B50" s="36" t="s">
        <v>56</v>
      </c>
      <c r="C50" s="37">
        <v>12</v>
      </c>
      <c r="D50" s="39">
        <v>0.3</v>
      </c>
      <c r="E50" s="39" t="s">
        <v>55</v>
      </c>
      <c r="F50" s="40">
        <v>525.98416666666674</v>
      </c>
      <c r="G50" s="41">
        <f>F50*C50</f>
        <v>6311.8100000000013</v>
      </c>
    </row>
    <row r="51" spans="1:7" s="23" customFormat="1" x14ac:dyDescent="0.2">
      <c r="A51" s="30"/>
      <c r="B51" s="36" t="s">
        <v>57</v>
      </c>
      <c r="C51" s="37">
        <v>1</v>
      </c>
      <c r="D51" s="38">
        <v>2.69</v>
      </c>
      <c r="E51" s="39" t="s">
        <v>58</v>
      </c>
      <c r="F51" s="40">
        <v>14.745278810408923</v>
      </c>
      <c r="G51" s="41">
        <f>F51*D51*C51*100</f>
        <v>3966.48</v>
      </c>
    </row>
    <row r="52" spans="1:7" s="23" customFormat="1" x14ac:dyDescent="0.2">
      <c r="A52" s="30"/>
      <c r="B52" s="36" t="s">
        <v>59</v>
      </c>
      <c r="C52" s="37">
        <v>1</v>
      </c>
      <c r="D52" s="38">
        <v>27.85</v>
      </c>
      <c r="E52" s="39" t="s">
        <v>60</v>
      </c>
      <c r="F52" s="40">
        <v>3.6385565529622976</v>
      </c>
      <c r="G52" s="41">
        <f t="shared" ref="G52:G54" si="3">F52*D52*C52*100</f>
        <v>10133.379999999999</v>
      </c>
    </row>
    <row r="53" spans="1:7" s="23" customFormat="1" x14ac:dyDescent="0.2">
      <c r="A53" s="30"/>
      <c r="B53" s="36" t="s">
        <v>61</v>
      </c>
      <c r="C53" s="37">
        <v>1</v>
      </c>
      <c r="D53" s="38">
        <v>2.69</v>
      </c>
      <c r="E53" s="39" t="s">
        <v>62</v>
      </c>
      <c r="F53" s="40">
        <v>6.0594795539033457E-2</v>
      </c>
      <c r="G53" s="41">
        <f t="shared" si="3"/>
        <v>16.3</v>
      </c>
    </row>
    <row r="54" spans="1:7" s="23" customFormat="1" x14ac:dyDescent="0.2">
      <c r="A54" s="30"/>
      <c r="B54" s="36" t="s">
        <v>63</v>
      </c>
      <c r="C54" s="37">
        <v>1</v>
      </c>
      <c r="D54" s="38">
        <v>2.69</v>
      </c>
      <c r="E54" s="39" t="s">
        <v>62</v>
      </c>
      <c r="F54" s="40">
        <v>6.1930855018587359</v>
      </c>
      <c r="G54" s="41">
        <f t="shared" si="3"/>
        <v>1665.9399999999998</v>
      </c>
    </row>
    <row r="55" spans="1:7" s="23" customFormat="1" ht="24" hidden="1" x14ac:dyDescent="0.2">
      <c r="A55" s="30"/>
      <c r="B55" s="50" t="s">
        <v>64</v>
      </c>
      <c r="C55" s="39">
        <v>1</v>
      </c>
      <c r="D55" s="37"/>
      <c r="E55" s="39" t="s">
        <v>65</v>
      </c>
      <c r="F55" s="40"/>
      <c r="G55" s="41">
        <f t="shared" ref="G55:G56" si="4">F55*D55*C55</f>
        <v>0</v>
      </c>
    </row>
    <row r="56" spans="1:7" s="23" customFormat="1" x14ac:dyDescent="0.2">
      <c r="A56" s="30"/>
      <c r="B56" s="50" t="s">
        <v>66</v>
      </c>
      <c r="C56" s="39">
        <v>1</v>
      </c>
      <c r="D56" s="37">
        <v>1</v>
      </c>
      <c r="E56" s="39" t="s">
        <v>47</v>
      </c>
      <c r="F56" s="40">
        <v>1666.18</v>
      </c>
      <c r="G56" s="41">
        <f t="shared" si="4"/>
        <v>1666.18</v>
      </c>
    </row>
    <row r="57" spans="1:7" s="23" customFormat="1" x14ac:dyDescent="0.2">
      <c r="A57" s="30"/>
      <c r="B57" s="50" t="s">
        <v>114</v>
      </c>
      <c r="C57" s="39">
        <v>1</v>
      </c>
      <c r="D57" s="37">
        <v>1</v>
      </c>
      <c r="E57" s="39" t="s">
        <v>47</v>
      </c>
      <c r="F57" s="40">
        <f>G57</f>
        <v>3152.7752193608212</v>
      </c>
      <c r="G57" s="41">
        <v>3152.7752193608212</v>
      </c>
    </row>
    <row r="58" spans="1:7" s="23" customFormat="1" ht="25.5" customHeight="1" x14ac:dyDescent="0.2">
      <c r="A58" s="30"/>
      <c r="B58" s="108" t="s">
        <v>67</v>
      </c>
      <c r="C58" s="109"/>
      <c r="D58" s="109"/>
      <c r="E58" s="110"/>
      <c r="F58" s="35"/>
      <c r="G58" s="60"/>
    </row>
    <row r="59" spans="1:7" s="56" customFormat="1" hidden="1" x14ac:dyDescent="0.2">
      <c r="A59" s="51"/>
      <c r="B59" s="52" t="s">
        <v>115</v>
      </c>
      <c r="C59" s="53"/>
      <c r="D59" s="53">
        <v>8</v>
      </c>
      <c r="E59" s="54" t="s">
        <v>116</v>
      </c>
      <c r="F59" s="55">
        <v>266.05</v>
      </c>
      <c r="G59" s="41">
        <f>F59*D59*C59</f>
        <v>0</v>
      </c>
    </row>
    <row r="60" spans="1:7" s="23" customFormat="1" x14ac:dyDescent="0.2">
      <c r="A60" s="30"/>
      <c r="B60" s="36" t="s">
        <v>68</v>
      </c>
      <c r="C60" s="37">
        <v>12</v>
      </c>
      <c r="D60" s="37">
        <v>1</v>
      </c>
      <c r="E60" s="39" t="s">
        <v>47</v>
      </c>
      <c r="F60" s="40">
        <v>1890</v>
      </c>
      <c r="G60" s="41">
        <f>F60*D60*C60</f>
        <v>22680</v>
      </c>
    </row>
    <row r="61" spans="1:7" s="23" customFormat="1" ht="12.75" customHeight="1" x14ac:dyDescent="0.2">
      <c r="A61" s="30"/>
      <c r="B61" s="57" t="s">
        <v>109</v>
      </c>
      <c r="C61" s="37">
        <v>1</v>
      </c>
      <c r="D61" s="37">
        <v>2</v>
      </c>
      <c r="E61" s="39" t="s">
        <v>47</v>
      </c>
      <c r="F61" s="40"/>
      <c r="G61" s="41">
        <v>624.79999999999995</v>
      </c>
    </row>
    <row r="62" spans="1:7" s="23" customFormat="1" ht="24" x14ac:dyDescent="0.2">
      <c r="A62" s="30"/>
      <c r="B62" s="50" t="s">
        <v>110</v>
      </c>
      <c r="C62" s="37">
        <v>1</v>
      </c>
      <c r="D62" s="37">
        <v>1</v>
      </c>
      <c r="E62" s="39" t="s">
        <v>47</v>
      </c>
      <c r="F62" s="40"/>
      <c r="G62" s="41">
        <v>16489</v>
      </c>
    </row>
    <row r="63" spans="1:7" s="23" customFormat="1" x14ac:dyDescent="0.2">
      <c r="A63" s="30"/>
      <c r="B63" s="35" t="s">
        <v>69</v>
      </c>
      <c r="C63" s="35"/>
      <c r="D63" s="35"/>
      <c r="E63" s="35"/>
      <c r="F63" s="35"/>
      <c r="G63" s="60"/>
    </row>
    <row r="64" spans="1:7" s="23" customFormat="1" ht="24" x14ac:dyDescent="0.2">
      <c r="A64" s="30"/>
      <c r="B64" s="50" t="s">
        <v>70</v>
      </c>
      <c r="C64" s="37">
        <v>2</v>
      </c>
      <c r="D64" s="38">
        <v>9.4099999999999989E-2</v>
      </c>
      <c r="E64" s="58" t="s">
        <v>71</v>
      </c>
      <c r="F64" s="40">
        <v>332.57</v>
      </c>
      <c r="G64" s="41">
        <f t="shared" ref="G64:G65" si="5">F64*C64</f>
        <v>665.14</v>
      </c>
    </row>
    <row r="65" spans="1:7" s="23" customFormat="1" ht="24" x14ac:dyDescent="0.2">
      <c r="A65" s="30"/>
      <c r="B65" s="50" t="s">
        <v>72</v>
      </c>
      <c r="C65" s="37">
        <v>2</v>
      </c>
      <c r="D65" s="38">
        <v>0.02</v>
      </c>
      <c r="E65" s="39" t="s">
        <v>73</v>
      </c>
      <c r="F65" s="40">
        <v>73.91</v>
      </c>
      <c r="G65" s="41">
        <f t="shared" si="5"/>
        <v>147.82</v>
      </c>
    </row>
    <row r="66" spans="1:7" s="23" customFormat="1" hidden="1" x14ac:dyDescent="0.2">
      <c r="A66" s="30"/>
      <c r="B66" s="36"/>
      <c r="C66" s="36"/>
      <c r="D66" s="36"/>
      <c r="E66" s="36"/>
      <c r="F66" s="36"/>
      <c r="G66" s="95"/>
    </row>
    <row r="67" spans="1:7" s="23" customFormat="1" hidden="1" x14ac:dyDescent="0.2">
      <c r="A67" s="30"/>
      <c r="B67" s="35"/>
      <c r="C67" s="35"/>
      <c r="D67" s="35"/>
      <c r="E67" s="35"/>
      <c r="F67" s="35"/>
      <c r="G67" s="60"/>
    </row>
    <row r="68" spans="1:7" s="23" customFormat="1" hidden="1" x14ac:dyDescent="0.2">
      <c r="A68" s="30"/>
      <c r="B68" s="35"/>
      <c r="C68" s="35"/>
      <c r="D68" s="35"/>
      <c r="E68" s="35"/>
      <c r="F68" s="35"/>
      <c r="G68" s="60"/>
    </row>
    <row r="69" spans="1:7" s="23" customFormat="1" hidden="1" x14ac:dyDescent="0.2">
      <c r="A69" s="30"/>
      <c r="B69" s="35"/>
      <c r="C69" s="35"/>
      <c r="D69" s="35"/>
      <c r="E69" s="35"/>
      <c r="F69" s="35"/>
      <c r="G69" s="60"/>
    </row>
    <row r="70" spans="1:7" s="23" customFormat="1" hidden="1" x14ac:dyDescent="0.2">
      <c r="A70" s="30"/>
      <c r="B70" s="35"/>
      <c r="C70" s="35"/>
      <c r="D70" s="35"/>
      <c r="E70" s="35"/>
      <c r="F70" s="35"/>
      <c r="G70" s="60"/>
    </row>
    <row r="71" spans="1:7" s="23" customFormat="1" hidden="1" x14ac:dyDescent="0.2">
      <c r="A71" s="30"/>
      <c r="B71" s="35"/>
      <c r="C71" s="35"/>
      <c r="D71" s="35"/>
      <c r="E71" s="35"/>
      <c r="F71" s="35"/>
      <c r="G71" s="60"/>
    </row>
    <row r="72" spans="1:7" s="23" customFormat="1" hidden="1" x14ac:dyDescent="0.2">
      <c r="A72" s="30"/>
      <c r="B72" s="35"/>
      <c r="C72" s="35"/>
      <c r="D72" s="35"/>
      <c r="E72" s="35"/>
      <c r="F72" s="35"/>
      <c r="G72" s="60"/>
    </row>
    <row r="73" spans="1:7" s="23" customFormat="1" hidden="1" x14ac:dyDescent="0.2">
      <c r="A73" s="30"/>
      <c r="B73" s="59"/>
      <c r="C73" s="35"/>
      <c r="D73" s="35"/>
      <c r="E73" s="35"/>
      <c r="F73" s="49"/>
      <c r="G73" s="60"/>
    </row>
    <row r="74" spans="1:7" s="23" customFormat="1" hidden="1" x14ac:dyDescent="0.2">
      <c r="A74" s="30"/>
      <c r="B74" s="36"/>
      <c r="C74" s="37"/>
      <c r="D74" s="39"/>
      <c r="E74" s="39"/>
      <c r="F74" s="40"/>
      <c r="G74" s="41"/>
    </row>
    <row r="75" spans="1:7" s="23" customFormat="1" hidden="1" x14ac:dyDescent="0.2">
      <c r="A75" s="30"/>
      <c r="B75" s="61"/>
      <c r="C75" s="35"/>
      <c r="D75" s="35"/>
      <c r="E75" s="35"/>
      <c r="F75" s="49"/>
      <c r="G75" s="60"/>
    </row>
    <row r="76" spans="1:7" s="23" customFormat="1" hidden="1" x14ac:dyDescent="0.2">
      <c r="A76" s="30"/>
      <c r="B76" s="36"/>
      <c r="C76" s="37"/>
      <c r="D76" s="39"/>
      <c r="E76" s="39"/>
      <c r="F76" s="40"/>
      <c r="G76" s="41"/>
    </row>
    <row r="77" spans="1:7" s="23" customFormat="1" hidden="1" x14ac:dyDescent="0.2">
      <c r="A77" s="30"/>
      <c r="B77" s="36"/>
      <c r="C77" s="37"/>
      <c r="D77" s="39"/>
      <c r="E77" s="39"/>
      <c r="F77" s="40"/>
      <c r="G77" s="41"/>
    </row>
    <row r="78" spans="1:7" s="23" customFormat="1" hidden="1" x14ac:dyDescent="0.2">
      <c r="A78" s="30"/>
      <c r="B78" s="36"/>
      <c r="C78" s="37"/>
      <c r="D78" s="37"/>
      <c r="E78" s="39"/>
      <c r="F78" s="40"/>
      <c r="G78" s="41"/>
    </row>
    <row r="79" spans="1:7" s="23" customFormat="1" x14ac:dyDescent="0.2">
      <c r="A79" s="30"/>
      <c r="B79" s="43" t="s">
        <v>74</v>
      </c>
      <c r="C79" s="39"/>
      <c r="D79" s="39"/>
      <c r="E79" s="39"/>
      <c r="F79" s="62"/>
      <c r="G79" s="63"/>
    </row>
    <row r="80" spans="1:7" s="23" customFormat="1" x14ac:dyDescent="0.2">
      <c r="A80" s="30"/>
      <c r="B80" s="64" t="s">
        <v>75</v>
      </c>
      <c r="C80" s="65">
        <v>108</v>
      </c>
      <c r="D80" s="39">
        <v>38.200000000000003</v>
      </c>
      <c r="E80" s="39" t="s">
        <v>37</v>
      </c>
      <c r="F80" s="40">
        <v>2.8</v>
      </c>
      <c r="G80" s="41">
        <f>C80*D80*F80</f>
        <v>11551.68</v>
      </c>
    </row>
    <row r="81" spans="1:7" s="23" customFormat="1" ht="25.5" hidden="1" x14ac:dyDescent="0.2">
      <c r="A81" s="30"/>
      <c r="B81" s="66" t="s">
        <v>117</v>
      </c>
      <c r="C81" s="65">
        <v>13</v>
      </c>
      <c r="D81" s="39">
        <v>0</v>
      </c>
      <c r="E81" s="39" t="s">
        <v>37</v>
      </c>
      <c r="F81" s="40" t="e">
        <v>#DIV/0!</v>
      </c>
      <c r="G81" s="41"/>
    </row>
    <row r="82" spans="1:7" s="23" customFormat="1" x14ac:dyDescent="0.2">
      <c r="A82" s="30"/>
      <c r="B82" s="64" t="s">
        <v>76</v>
      </c>
      <c r="C82" s="65">
        <v>24</v>
      </c>
      <c r="D82" s="39">
        <v>38.200000000000003</v>
      </c>
      <c r="E82" s="39" t="s">
        <v>37</v>
      </c>
      <c r="F82" s="40">
        <v>7.16</v>
      </c>
      <c r="G82" s="41">
        <v>6563.85</v>
      </c>
    </row>
    <row r="83" spans="1:7" s="23" customFormat="1" ht="25.5" hidden="1" x14ac:dyDescent="0.2">
      <c r="A83" s="30"/>
      <c r="B83" s="66" t="s">
        <v>118</v>
      </c>
      <c r="C83" s="65">
        <v>2</v>
      </c>
      <c r="D83" s="39">
        <v>0</v>
      </c>
      <c r="E83" s="39" t="s">
        <v>37</v>
      </c>
      <c r="F83" s="40" t="e">
        <v>#DIV/0!</v>
      </c>
      <c r="G83" s="41"/>
    </row>
    <row r="84" spans="1:7" s="23" customFormat="1" x14ac:dyDescent="0.2">
      <c r="A84" s="30"/>
      <c r="B84" s="66" t="s">
        <v>119</v>
      </c>
      <c r="C84" s="65">
        <v>1</v>
      </c>
      <c r="D84" s="39">
        <v>54</v>
      </c>
      <c r="E84" s="58" t="s">
        <v>37</v>
      </c>
      <c r="F84" s="40">
        <v>5.12</v>
      </c>
      <c r="G84" s="41">
        <v>276.63</v>
      </c>
    </row>
    <row r="85" spans="1:7" s="23" customFormat="1" x14ac:dyDescent="0.2">
      <c r="A85" s="30"/>
      <c r="B85" s="66" t="s">
        <v>120</v>
      </c>
      <c r="C85" s="65">
        <v>1</v>
      </c>
      <c r="D85" s="39">
        <v>38.200000000000003</v>
      </c>
      <c r="E85" s="58" t="s">
        <v>37</v>
      </c>
      <c r="F85" s="40">
        <v>2.91</v>
      </c>
      <c r="G85" s="41">
        <v>111.12</v>
      </c>
    </row>
    <row r="86" spans="1:7" s="23" customFormat="1" x14ac:dyDescent="0.2">
      <c r="A86" s="30"/>
      <c r="B86" s="66" t="s">
        <v>121</v>
      </c>
      <c r="C86" s="65">
        <v>1</v>
      </c>
      <c r="D86" s="39">
        <v>1.5</v>
      </c>
      <c r="E86" s="58" t="s">
        <v>37</v>
      </c>
      <c r="F86" s="40">
        <v>0.55000000000000004</v>
      </c>
      <c r="G86" s="41">
        <v>0.83</v>
      </c>
    </row>
    <row r="87" spans="1:7" s="23" customFormat="1" x14ac:dyDescent="0.2">
      <c r="A87" s="30"/>
      <c r="B87" s="66" t="s">
        <v>122</v>
      </c>
      <c r="C87" s="65">
        <v>2</v>
      </c>
      <c r="D87" s="39">
        <v>4.25</v>
      </c>
      <c r="E87" s="58" t="s">
        <v>37</v>
      </c>
      <c r="F87" s="40">
        <v>6.36</v>
      </c>
      <c r="G87" s="41">
        <v>54.06</v>
      </c>
    </row>
    <row r="88" spans="1:7" s="23" customFormat="1" x14ac:dyDescent="0.2">
      <c r="A88" s="30"/>
      <c r="B88" s="66" t="s">
        <v>77</v>
      </c>
      <c r="C88" s="65">
        <v>0</v>
      </c>
      <c r="D88" s="39">
        <v>0</v>
      </c>
      <c r="E88" s="58">
        <v>0</v>
      </c>
      <c r="F88" s="40">
        <v>0</v>
      </c>
      <c r="G88" s="41">
        <f t="shared" ref="G88:G89" si="6">C88*D88*F88</f>
        <v>0</v>
      </c>
    </row>
    <row r="89" spans="1:7" s="23" customFormat="1" x14ac:dyDescent="0.2">
      <c r="A89" s="30"/>
      <c r="B89" s="66" t="s">
        <v>123</v>
      </c>
      <c r="C89" s="65">
        <v>2</v>
      </c>
      <c r="D89" s="39">
        <v>0.5</v>
      </c>
      <c r="E89" s="58" t="s">
        <v>37</v>
      </c>
      <c r="F89" s="40">
        <v>0.55000000000000004</v>
      </c>
      <c r="G89" s="41">
        <f t="shared" si="6"/>
        <v>0.55000000000000004</v>
      </c>
    </row>
    <row r="90" spans="1:7" s="23" customFormat="1" hidden="1" x14ac:dyDescent="0.2">
      <c r="A90" s="30"/>
      <c r="B90" s="66" t="s">
        <v>124</v>
      </c>
      <c r="C90" s="65">
        <v>0</v>
      </c>
      <c r="D90" s="39">
        <v>0</v>
      </c>
      <c r="E90" s="58" t="s">
        <v>37</v>
      </c>
      <c r="F90" s="40" t="e">
        <v>#DIV/0!</v>
      </c>
      <c r="G90" s="41"/>
    </row>
    <row r="91" spans="1:7" s="23" customFormat="1" x14ac:dyDescent="0.2">
      <c r="A91" s="30"/>
      <c r="B91" s="66" t="s">
        <v>125</v>
      </c>
      <c r="C91" s="65">
        <v>24</v>
      </c>
      <c r="D91" s="39">
        <v>1.6</v>
      </c>
      <c r="E91" s="58" t="s">
        <v>37</v>
      </c>
      <c r="F91" s="40">
        <v>5.69</v>
      </c>
      <c r="G91" s="41">
        <v>218.64</v>
      </c>
    </row>
    <row r="92" spans="1:7" s="23" customFormat="1" ht="25.5" x14ac:dyDescent="0.2">
      <c r="A92" s="30"/>
      <c r="B92" s="66" t="s">
        <v>126</v>
      </c>
      <c r="C92" s="65">
        <v>1</v>
      </c>
      <c r="D92" s="39">
        <v>2.2000000000000002</v>
      </c>
      <c r="E92" s="58" t="s">
        <v>37</v>
      </c>
      <c r="F92" s="40">
        <v>0.55000000000000004</v>
      </c>
      <c r="G92" s="41">
        <v>1.22</v>
      </c>
    </row>
    <row r="93" spans="1:7" s="23" customFormat="1" x14ac:dyDescent="0.2">
      <c r="A93" s="30"/>
      <c r="B93" s="66" t="s">
        <v>127</v>
      </c>
      <c r="C93" s="65">
        <v>1</v>
      </c>
      <c r="D93" s="39">
        <v>1.1000000000000001</v>
      </c>
      <c r="E93" s="58" t="s">
        <v>37</v>
      </c>
      <c r="F93" s="40">
        <v>0.55000000000000004</v>
      </c>
      <c r="G93" s="41">
        <f t="shared" ref="G93:G95" si="7">C93*D93*F93</f>
        <v>0.60500000000000009</v>
      </c>
    </row>
    <row r="94" spans="1:7" s="23" customFormat="1" x14ac:dyDescent="0.2">
      <c r="A94" s="30"/>
      <c r="B94" s="66" t="s">
        <v>128</v>
      </c>
      <c r="C94" s="65">
        <v>1</v>
      </c>
      <c r="D94" s="39">
        <v>12</v>
      </c>
      <c r="E94" s="58" t="s">
        <v>37</v>
      </c>
      <c r="F94" s="40">
        <v>8.7799999999999994</v>
      </c>
      <c r="G94" s="41">
        <v>105.35</v>
      </c>
    </row>
    <row r="95" spans="1:7" s="23" customFormat="1" hidden="1" x14ac:dyDescent="0.2">
      <c r="A95" s="30"/>
      <c r="B95" s="66" t="s">
        <v>129</v>
      </c>
      <c r="C95" s="65">
        <v>0</v>
      </c>
      <c r="D95" s="39">
        <v>0</v>
      </c>
      <c r="E95" s="58" t="s">
        <v>37</v>
      </c>
      <c r="F95" s="40">
        <v>0</v>
      </c>
      <c r="G95" s="41">
        <f t="shared" si="7"/>
        <v>0</v>
      </c>
    </row>
    <row r="96" spans="1:7" s="23" customFormat="1" x14ac:dyDescent="0.2">
      <c r="A96" s="30"/>
      <c r="B96" s="66" t="s">
        <v>129</v>
      </c>
      <c r="C96" s="65">
        <v>1</v>
      </c>
      <c r="D96" s="39">
        <v>6.8159999999999998</v>
      </c>
      <c r="E96" s="58" t="s">
        <v>37</v>
      </c>
      <c r="F96" s="40">
        <v>16.260000000000002</v>
      </c>
      <c r="G96" s="41">
        <v>110.85</v>
      </c>
    </row>
    <row r="97" spans="1:7" s="23" customFormat="1" x14ac:dyDescent="0.2">
      <c r="A97" s="30"/>
      <c r="B97" s="35" t="s">
        <v>78</v>
      </c>
      <c r="C97" s="39"/>
      <c r="D97" s="39"/>
      <c r="E97" s="39"/>
      <c r="F97" s="62"/>
      <c r="G97" s="63"/>
    </row>
    <row r="98" spans="1:7" s="23" customFormat="1" x14ac:dyDescent="0.2">
      <c r="A98" s="30"/>
      <c r="B98" s="35" t="s">
        <v>79</v>
      </c>
      <c r="C98" s="39"/>
      <c r="D98" s="39"/>
      <c r="E98" s="39"/>
      <c r="F98" s="62"/>
      <c r="G98" s="63"/>
    </row>
    <row r="99" spans="1:7" s="23" customFormat="1" x14ac:dyDescent="0.2">
      <c r="A99" s="30"/>
      <c r="B99" s="67" t="s">
        <v>130</v>
      </c>
      <c r="C99" s="68">
        <v>10</v>
      </c>
      <c r="D99" s="63">
        <v>553</v>
      </c>
      <c r="E99" s="63" t="s">
        <v>37</v>
      </c>
      <c r="F99" s="69">
        <v>0.67</v>
      </c>
      <c r="G99" s="41">
        <v>3716.47</v>
      </c>
    </row>
    <row r="100" spans="1:7" s="23" customFormat="1" ht="24" x14ac:dyDescent="0.2">
      <c r="A100" s="30"/>
      <c r="B100" s="67" t="s">
        <v>131</v>
      </c>
      <c r="C100" s="68">
        <v>10</v>
      </c>
      <c r="D100" s="63">
        <v>276.5</v>
      </c>
      <c r="E100" s="63" t="s">
        <v>37</v>
      </c>
      <c r="F100" s="69">
        <v>2.84</v>
      </c>
      <c r="G100" s="41">
        <v>7846.34</v>
      </c>
    </row>
    <row r="101" spans="1:7" s="23" customFormat="1" ht="24" x14ac:dyDescent="0.2">
      <c r="A101" s="30"/>
      <c r="B101" s="67" t="s">
        <v>132</v>
      </c>
      <c r="C101" s="70">
        <v>1</v>
      </c>
      <c r="D101" s="71">
        <v>0.1106</v>
      </c>
      <c r="E101" s="63" t="s">
        <v>80</v>
      </c>
      <c r="F101" s="69">
        <v>297.02999999999997</v>
      </c>
      <c r="G101" s="41">
        <f>C101*D101*F101</f>
        <v>32.851517999999999</v>
      </c>
    </row>
    <row r="102" spans="1:7" s="23" customFormat="1" ht="13.5" customHeight="1" x14ac:dyDescent="0.2">
      <c r="A102" s="30"/>
      <c r="B102" s="67" t="s">
        <v>133</v>
      </c>
      <c r="C102" s="68">
        <v>10</v>
      </c>
      <c r="D102" s="63">
        <v>5.53</v>
      </c>
      <c r="E102" s="63" t="s">
        <v>37</v>
      </c>
      <c r="F102" s="69">
        <v>1.98</v>
      </c>
      <c r="G102" s="41">
        <v>109.63</v>
      </c>
    </row>
    <row r="103" spans="1:7" s="23" customFormat="1" ht="24" x14ac:dyDescent="0.2">
      <c r="A103" s="30"/>
      <c r="B103" s="67" t="s">
        <v>134</v>
      </c>
      <c r="C103" s="68">
        <v>2</v>
      </c>
      <c r="D103" s="63">
        <v>5.53</v>
      </c>
      <c r="E103" s="63" t="s">
        <v>37</v>
      </c>
      <c r="F103" s="69">
        <v>8.49</v>
      </c>
      <c r="G103" s="41">
        <v>93.87</v>
      </c>
    </row>
    <row r="104" spans="1:7" s="23" customFormat="1" x14ac:dyDescent="0.2">
      <c r="A104" s="30"/>
      <c r="B104" s="67" t="s">
        <v>135</v>
      </c>
      <c r="C104" s="68">
        <v>2</v>
      </c>
      <c r="D104" s="63">
        <v>5.53</v>
      </c>
      <c r="E104" s="63" t="s">
        <v>37</v>
      </c>
      <c r="F104" s="69">
        <v>21.22</v>
      </c>
      <c r="G104" s="41">
        <v>234.64</v>
      </c>
    </row>
    <row r="105" spans="1:7" s="23" customFormat="1" x14ac:dyDescent="0.2">
      <c r="A105" s="30"/>
      <c r="B105" s="67" t="s">
        <v>136</v>
      </c>
      <c r="C105" s="68">
        <v>4</v>
      </c>
      <c r="D105" s="63">
        <v>553</v>
      </c>
      <c r="E105" s="63" t="s">
        <v>37</v>
      </c>
      <c r="F105" s="69">
        <v>0.36</v>
      </c>
      <c r="G105" s="41">
        <v>797.8</v>
      </c>
    </row>
    <row r="106" spans="1:7" s="23" customFormat="1" ht="22.5" customHeight="1" x14ac:dyDescent="0.2">
      <c r="A106" s="30"/>
      <c r="B106" s="67" t="s">
        <v>137</v>
      </c>
      <c r="C106" s="68">
        <v>6</v>
      </c>
      <c r="D106" s="63">
        <v>276.5</v>
      </c>
      <c r="E106" s="63" t="s">
        <v>37</v>
      </c>
      <c r="F106" s="69">
        <v>2.74</v>
      </c>
      <c r="G106" s="41">
        <v>4552.26</v>
      </c>
    </row>
    <row r="107" spans="1:7" s="23" customFormat="1" x14ac:dyDescent="0.2">
      <c r="A107" s="30"/>
      <c r="B107" s="67" t="s">
        <v>138</v>
      </c>
      <c r="C107" s="68">
        <v>1</v>
      </c>
      <c r="D107" s="63">
        <v>0.98999999999999988</v>
      </c>
      <c r="E107" s="63" t="s">
        <v>80</v>
      </c>
      <c r="F107" s="69">
        <v>94.82</v>
      </c>
      <c r="G107" s="41">
        <v>93.87</v>
      </c>
    </row>
    <row r="108" spans="1:7" s="23" customFormat="1" x14ac:dyDescent="0.2">
      <c r="A108" s="30"/>
      <c r="B108" s="67" t="s">
        <v>139</v>
      </c>
      <c r="C108" s="68">
        <v>1</v>
      </c>
      <c r="D108" s="63">
        <v>0.98999999999999988</v>
      </c>
      <c r="E108" s="63" t="s">
        <v>80</v>
      </c>
      <c r="F108" s="69">
        <v>142.21</v>
      </c>
      <c r="G108" s="41">
        <f t="shared" ref="G108:G112" si="8">C108*D108*F108</f>
        <v>140.78789999999998</v>
      </c>
    </row>
    <row r="109" spans="1:7" s="23" customFormat="1" x14ac:dyDescent="0.2">
      <c r="A109" s="30"/>
      <c r="B109" s="67" t="s">
        <v>140</v>
      </c>
      <c r="C109" s="68">
        <v>1</v>
      </c>
      <c r="D109" s="63">
        <v>80</v>
      </c>
      <c r="E109" s="63" t="s">
        <v>37</v>
      </c>
      <c r="F109" s="69">
        <v>9.9700000000000006</v>
      </c>
      <c r="G109" s="41">
        <v>797.8</v>
      </c>
    </row>
    <row r="110" spans="1:7" s="23" customFormat="1" ht="24" hidden="1" x14ac:dyDescent="0.2">
      <c r="A110" s="30"/>
      <c r="B110" s="67" t="s">
        <v>141</v>
      </c>
      <c r="C110" s="68">
        <v>0</v>
      </c>
      <c r="D110" s="63">
        <v>0</v>
      </c>
      <c r="E110" s="63">
        <v>0</v>
      </c>
      <c r="F110" s="69">
        <v>0</v>
      </c>
      <c r="G110" s="41">
        <f t="shared" si="8"/>
        <v>0</v>
      </c>
    </row>
    <row r="111" spans="1:7" s="23" customFormat="1" x14ac:dyDescent="0.2">
      <c r="A111" s="30"/>
      <c r="B111" s="67" t="s">
        <v>142</v>
      </c>
      <c r="C111" s="68">
        <v>109</v>
      </c>
      <c r="D111" s="63">
        <v>1</v>
      </c>
      <c r="E111" s="63" t="s">
        <v>47</v>
      </c>
      <c r="F111" s="69">
        <v>12.7774</v>
      </c>
      <c r="G111" s="41">
        <f>C111*D111*F111</f>
        <v>1392.7366</v>
      </c>
    </row>
    <row r="112" spans="1:7" s="23" customFormat="1" hidden="1" x14ac:dyDescent="0.2">
      <c r="A112" s="30"/>
      <c r="B112" s="67" t="s">
        <v>143</v>
      </c>
      <c r="C112" s="68">
        <v>0</v>
      </c>
      <c r="D112" s="63">
        <v>0</v>
      </c>
      <c r="E112" s="63">
        <v>0</v>
      </c>
      <c r="F112" s="69">
        <v>0</v>
      </c>
      <c r="G112" s="41">
        <f t="shared" si="8"/>
        <v>0</v>
      </c>
    </row>
    <row r="113" spans="1:7" s="23" customFormat="1" x14ac:dyDescent="0.2">
      <c r="A113" s="30"/>
      <c r="B113" s="67" t="s">
        <v>144</v>
      </c>
      <c r="C113" s="68">
        <v>10</v>
      </c>
      <c r="D113" s="63">
        <v>72</v>
      </c>
      <c r="E113" s="63" t="s">
        <v>37</v>
      </c>
      <c r="F113" s="69">
        <v>3.72</v>
      </c>
      <c r="G113" s="41">
        <v>2675.05</v>
      </c>
    </row>
    <row r="114" spans="1:7" s="23" customFormat="1" hidden="1" x14ac:dyDescent="0.2">
      <c r="A114" s="30"/>
      <c r="B114" s="67" t="s">
        <v>145</v>
      </c>
      <c r="C114" s="68">
        <v>0</v>
      </c>
      <c r="D114" s="63">
        <v>0</v>
      </c>
      <c r="E114" s="63" t="s">
        <v>47</v>
      </c>
      <c r="F114" s="69" t="e">
        <v>#DIV/0!</v>
      </c>
      <c r="G114" s="41"/>
    </row>
    <row r="115" spans="1:7" s="23" customFormat="1" hidden="1" x14ac:dyDescent="0.2">
      <c r="A115" s="30"/>
      <c r="B115" s="67" t="s">
        <v>146</v>
      </c>
      <c r="C115" s="70">
        <v>1</v>
      </c>
      <c r="D115" s="69">
        <v>1.2</v>
      </c>
      <c r="E115" s="63" t="s">
        <v>47</v>
      </c>
      <c r="F115" s="69">
        <v>222.31</v>
      </c>
      <c r="G115" s="41">
        <f>C115*D115*F115*0</f>
        <v>0</v>
      </c>
    </row>
    <row r="116" spans="1:7" s="23" customFormat="1" x14ac:dyDescent="0.2">
      <c r="A116" s="30"/>
      <c r="B116" s="61" t="s">
        <v>81</v>
      </c>
      <c r="C116" s="70"/>
      <c r="D116" s="69"/>
      <c r="E116" s="63"/>
      <c r="F116" s="69"/>
      <c r="G116" s="41"/>
    </row>
    <row r="117" spans="1:7" s="23" customFormat="1" hidden="1" x14ac:dyDescent="0.2">
      <c r="A117" s="30"/>
      <c r="B117" s="67" t="s">
        <v>147</v>
      </c>
      <c r="C117" s="68">
        <v>0</v>
      </c>
      <c r="D117" s="63">
        <v>0</v>
      </c>
      <c r="E117" s="63" t="s">
        <v>37</v>
      </c>
      <c r="F117" s="69">
        <v>0</v>
      </c>
      <c r="G117" s="41">
        <f t="shared" ref="G117" si="9">C117*D117*F117</f>
        <v>0</v>
      </c>
    </row>
    <row r="118" spans="1:7" s="23" customFormat="1" ht="24" x14ac:dyDescent="0.2">
      <c r="A118" s="30"/>
      <c r="B118" s="67" t="s">
        <v>148</v>
      </c>
      <c r="C118" s="68">
        <v>52</v>
      </c>
      <c r="D118" s="63">
        <v>553</v>
      </c>
      <c r="E118" s="63" t="s">
        <v>37</v>
      </c>
      <c r="F118" s="69">
        <v>0.37</v>
      </c>
      <c r="G118" s="41">
        <v>10732.71</v>
      </c>
    </row>
    <row r="119" spans="1:7" s="23" customFormat="1" ht="24" hidden="1" x14ac:dyDescent="0.2">
      <c r="A119" s="30"/>
      <c r="B119" s="67" t="s">
        <v>141</v>
      </c>
      <c r="C119" s="68">
        <v>0</v>
      </c>
      <c r="D119" s="63">
        <v>0</v>
      </c>
      <c r="E119" s="63" t="s">
        <v>37</v>
      </c>
      <c r="F119" s="69">
        <v>0</v>
      </c>
      <c r="G119" s="41">
        <f t="shared" ref="G119:G126" si="10">C119*D119*F119</f>
        <v>0</v>
      </c>
    </row>
    <row r="120" spans="1:7" s="23" customFormat="1" x14ac:dyDescent="0.2">
      <c r="A120" s="30"/>
      <c r="B120" s="67" t="s">
        <v>142</v>
      </c>
      <c r="C120" s="68">
        <v>110</v>
      </c>
      <c r="D120" s="63">
        <v>1</v>
      </c>
      <c r="E120" s="63" t="s">
        <v>47</v>
      </c>
      <c r="F120" s="69">
        <v>13.0328</v>
      </c>
      <c r="G120" s="41">
        <f t="shared" si="10"/>
        <v>1433.6079999999999</v>
      </c>
    </row>
    <row r="121" spans="1:7" s="23" customFormat="1" hidden="1" x14ac:dyDescent="0.2">
      <c r="A121" s="30"/>
      <c r="B121" s="67" t="s">
        <v>149</v>
      </c>
      <c r="C121" s="68">
        <v>0</v>
      </c>
      <c r="D121" s="63">
        <v>0</v>
      </c>
      <c r="E121" s="63" t="s">
        <v>37</v>
      </c>
      <c r="F121" s="69">
        <v>0</v>
      </c>
      <c r="G121" s="41">
        <f t="shared" si="10"/>
        <v>0</v>
      </c>
    </row>
    <row r="122" spans="1:7" s="23" customFormat="1" x14ac:dyDescent="0.2">
      <c r="A122" s="30"/>
      <c r="B122" s="67" t="s">
        <v>150</v>
      </c>
      <c r="C122" s="68">
        <v>29</v>
      </c>
      <c r="D122" s="63">
        <v>372</v>
      </c>
      <c r="E122" s="63" t="s">
        <v>37</v>
      </c>
      <c r="F122" s="69">
        <v>0.39</v>
      </c>
      <c r="G122" s="41">
        <v>4162.46</v>
      </c>
    </row>
    <row r="123" spans="1:7" s="23" customFormat="1" ht="24" x14ac:dyDescent="0.2">
      <c r="A123" s="30"/>
      <c r="B123" s="67" t="s">
        <v>151</v>
      </c>
      <c r="C123" s="68">
        <v>1</v>
      </c>
      <c r="D123" s="63">
        <v>372</v>
      </c>
      <c r="E123" s="63" t="s">
        <v>37</v>
      </c>
      <c r="F123" s="69">
        <v>4.79</v>
      </c>
      <c r="G123" s="41">
        <v>1783.35</v>
      </c>
    </row>
    <row r="124" spans="1:7" s="23" customFormat="1" x14ac:dyDescent="0.2">
      <c r="A124" s="30"/>
      <c r="B124" s="67" t="s">
        <v>152</v>
      </c>
      <c r="C124" s="68">
        <v>1</v>
      </c>
      <c r="D124" s="63">
        <v>372</v>
      </c>
      <c r="E124" s="63" t="s">
        <v>37</v>
      </c>
      <c r="F124" s="69">
        <v>0.71</v>
      </c>
      <c r="G124" s="41">
        <v>265.18</v>
      </c>
    </row>
    <row r="125" spans="1:7" s="23" customFormat="1" x14ac:dyDescent="0.2">
      <c r="A125" s="30"/>
      <c r="B125" s="67" t="s">
        <v>153</v>
      </c>
      <c r="C125" s="68">
        <v>1</v>
      </c>
      <c r="D125" s="63">
        <v>372</v>
      </c>
      <c r="E125" s="63" t="s">
        <v>37</v>
      </c>
      <c r="F125" s="69">
        <v>0.38</v>
      </c>
      <c r="G125" s="41">
        <v>140.79</v>
      </c>
    </row>
    <row r="126" spans="1:7" s="23" customFormat="1" hidden="1" x14ac:dyDescent="0.2">
      <c r="A126" s="30"/>
      <c r="B126" s="67" t="s">
        <v>143</v>
      </c>
      <c r="C126" s="68">
        <v>0</v>
      </c>
      <c r="D126" s="63">
        <v>0</v>
      </c>
      <c r="E126" s="63" t="s">
        <v>37</v>
      </c>
      <c r="F126" s="69">
        <v>0</v>
      </c>
      <c r="G126" s="41">
        <f t="shared" si="10"/>
        <v>0</v>
      </c>
    </row>
    <row r="127" spans="1:7" s="23" customFormat="1" x14ac:dyDescent="0.2">
      <c r="A127" s="30"/>
      <c r="B127" s="67" t="s">
        <v>154</v>
      </c>
      <c r="C127" s="68">
        <v>10</v>
      </c>
      <c r="D127" s="63">
        <v>72</v>
      </c>
      <c r="E127" s="63" t="s">
        <v>37</v>
      </c>
      <c r="F127" s="69">
        <v>0.72</v>
      </c>
      <c r="G127" s="41">
        <v>516.25</v>
      </c>
    </row>
    <row r="128" spans="1:7" s="23" customFormat="1" hidden="1" x14ac:dyDescent="0.2">
      <c r="A128" s="30"/>
      <c r="B128" s="67" t="s">
        <v>145</v>
      </c>
      <c r="C128" s="68">
        <v>0</v>
      </c>
      <c r="D128" s="63">
        <v>0</v>
      </c>
      <c r="E128" s="63" t="s">
        <v>47</v>
      </c>
      <c r="F128" s="69" t="e">
        <v>#DIV/0!</v>
      </c>
      <c r="G128" s="41"/>
    </row>
    <row r="129" spans="1:7" s="23" customFormat="1" hidden="1" x14ac:dyDescent="0.2">
      <c r="A129" s="30"/>
      <c r="B129" s="67" t="s">
        <v>146</v>
      </c>
      <c r="C129" s="68">
        <v>1</v>
      </c>
      <c r="D129" s="41">
        <v>1.2</v>
      </c>
      <c r="E129" s="63" t="s">
        <v>80</v>
      </c>
      <c r="F129" s="69">
        <v>216.59</v>
      </c>
      <c r="G129" s="41">
        <f>C129*D129*F129*0</f>
        <v>0</v>
      </c>
    </row>
    <row r="130" spans="1:7" s="23" customFormat="1" x14ac:dyDescent="0.2">
      <c r="A130" s="30"/>
      <c r="B130" s="72" t="s">
        <v>82</v>
      </c>
      <c r="C130" s="58"/>
      <c r="D130" s="39"/>
      <c r="E130" s="39"/>
      <c r="F130" s="40"/>
      <c r="G130" s="41"/>
    </row>
    <row r="131" spans="1:7" s="23" customFormat="1" ht="24" x14ac:dyDescent="0.2">
      <c r="A131" s="30"/>
      <c r="B131" s="50" t="s">
        <v>83</v>
      </c>
      <c r="C131" s="58">
        <v>12</v>
      </c>
      <c r="D131" s="39">
        <v>517.9</v>
      </c>
      <c r="E131" s="58" t="s">
        <v>84</v>
      </c>
      <c r="F131" s="40">
        <v>1.18</v>
      </c>
      <c r="G131" s="41">
        <v>7331.66</v>
      </c>
    </row>
    <row r="132" spans="1:7" s="23" customFormat="1" x14ac:dyDescent="0.2">
      <c r="A132" s="30"/>
      <c r="B132" s="72" t="s">
        <v>85</v>
      </c>
      <c r="C132" s="58"/>
      <c r="D132" s="39"/>
      <c r="E132" s="39"/>
      <c r="F132" s="40"/>
      <c r="G132" s="41"/>
    </row>
    <row r="133" spans="1:7" s="23" customFormat="1" ht="24" x14ac:dyDescent="0.2">
      <c r="A133" s="30"/>
      <c r="B133" s="50" t="s">
        <v>86</v>
      </c>
      <c r="C133" s="58">
        <v>12</v>
      </c>
      <c r="D133" s="39">
        <f>D131</f>
        <v>517.9</v>
      </c>
      <c r="E133" s="58" t="s">
        <v>84</v>
      </c>
      <c r="F133" s="40">
        <v>3.05</v>
      </c>
      <c r="G133" s="41">
        <v>18948.91</v>
      </c>
    </row>
    <row r="134" spans="1:7" s="2" customFormat="1" ht="12" x14ac:dyDescent="0.2">
      <c r="A134" s="24"/>
      <c r="B134" s="73"/>
      <c r="C134" s="39"/>
      <c r="D134" s="39"/>
      <c r="E134" s="74" t="s">
        <v>87</v>
      </c>
      <c r="G134" s="75">
        <f>SUM(G25:G133)</f>
        <v>160077.98743736083</v>
      </c>
    </row>
    <row r="135" spans="1:7" s="2" customFormat="1" ht="12" x14ac:dyDescent="0.2">
      <c r="A135" s="24"/>
      <c r="B135" s="76"/>
      <c r="C135" s="77"/>
      <c r="D135" s="77"/>
      <c r="E135" s="77"/>
      <c r="F135" s="78"/>
      <c r="G135" s="79"/>
    </row>
    <row r="136" spans="1:7" s="2" customFormat="1" x14ac:dyDescent="0.2">
      <c r="A136" s="24"/>
      <c r="B136" s="76"/>
      <c r="C136" s="77"/>
      <c r="D136" s="77"/>
      <c r="E136" s="77"/>
      <c r="F136" s="78"/>
      <c r="G136" s="80" t="s">
        <v>88</v>
      </c>
    </row>
    <row r="137" spans="1:7" s="2" customFormat="1" ht="12" hidden="1" x14ac:dyDescent="0.2">
      <c r="A137" s="24"/>
      <c r="B137" s="76"/>
      <c r="C137" s="77"/>
      <c r="D137" s="77"/>
      <c r="E137" s="77"/>
      <c r="F137" s="78"/>
      <c r="G137" s="79"/>
    </row>
    <row r="138" spans="1:7" s="2" customFormat="1" ht="12" hidden="1" x14ac:dyDescent="0.2">
      <c r="A138" s="24"/>
      <c r="B138" s="76"/>
      <c r="C138" s="77"/>
      <c r="D138" s="77"/>
      <c r="E138" s="77"/>
      <c r="F138" s="78"/>
      <c r="G138" s="79"/>
    </row>
    <row r="139" spans="1:7" s="23" customFormat="1" hidden="1" x14ac:dyDescent="0.2">
      <c r="A139" s="81" t="s">
        <v>89</v>
      </c>
      <c r="C139" s="82"/>
      <c r="D139" s="82"/>
      <c r="E139" s="82"/>
      <c r="F139" s="83"/>
      <c r="G139" s="84"/>
    </row>
    <row r="140" spans="1:7" s="23" customFormat="1" hidden="1" x14ac:dyDescent="0.2">
      <c r="A140" s="81"/>
      <c r="B140" s="85" t="s">
        <v>90</v>
      </c>
      <c r="C140" s="86"/>
      <c r="D140" s="2"/>
      <c r="E140" s="2"/>
      <c r="F140" s="3"/>
      <c r="G140" s="4"/>
    </row>
    <row r="141" spans="1:7" s="23" customFormat="1" hidden="1" x14ac:dyDescent="0.2">
      <c r="B141" s="87" t="s">
        <v>91</v>
      </c>
      <c r="C141" s="2"/>
      <c r="D141" s="2"/>
      <c r="E141" s="2"/>
      <c r="F141" s="3"/>
      <c r="G141" s="4"/>
    </row>
    <row r="142" spans="1:7" s="23" customFormat="1" hidden="1" x14ac:dyDescent="0.2">
      <c r="A142" s="81" t="s">
        <v>92</v>
      </c>
      <c r="C142" s="2"/>
      <c r="D142" s="2"/>
      <c r="E142" s="2"/>
      <c r="F142" s="3"/>
      <c r="G142" s="4"/>
    </row>
    <row r="143" spans="1:7" s="23" customFormat="1" hidden="1" x14ac:dyDescent="0.2">
      <c r="A143" s="81" t="s">
        <v>93</v>
      </c>
      <c r="C143" s="2"/>
      <c r="D143" s="2"/>
      <c r="E143" s="2"/>
      <c r="F143" s="3"/>
      <c r="G143" s="4"/>
    </row>
    <row r="144" spans="1:7" s="23" customFormat="1" hidden="1" x14ac:dyDescent="0.2">
      <c r="A144" s="81" t="s">
        <v>94</v>
      </c>
      <c r="C144" s="2"/>
      <c r="D144" s="2"/>
      <c r="E144" s="2"/>
      <c r="F144" s="3"/>
      <c r="G144" s="4"/>
    </row>
    <row r="145" spans="1:7" s="23" customFormat="1" hidden="1" x14ac:dyDescent="0.2">
      <c r="B145" s="2"/>
      <c r="C145" s="2"/>
      <c r="D145" s="2"/>
      <c r="E145" s="2"/>
      <c r="F145" s="3"/>
      <c r="G145" s="4"/>
    </row>
    <row r="146" spans="1:7" s="23" customFormat="1" hidden="1" x14ac:dyDescent="0.2">
      <c r="B146" s="81" t="s">
        <v>95</v>
      </c>
      <c r="C146" s="2"/>
      <c r="D146" s="2"/>
      <c r="E146" s="2"/>
      <c r="F146" s="3"/>
      <c r="G146" s="4"/>
    </row>
    <row r="147" spans="1:7" s="23" customFormat="1" hidden="1" x14ac:dyDescent="0.2">
      <c r="B147" s="2"/>
      <c r="C147" s="2"/>
      <c r="D147" s="2"/>
      <c r="E147" s="2"/>
      <c r="F147" s="3"/>
      <c r="G147" s="4"/>
    </row>
    <row r="148" spans="1:7" s="23" customFormat="1" hidden="1" x14ac:dyDescent="0.2">
      <c r="B148" s="88" t="s">
        <v>96</v>
      </c>
      <c r="C148" s="89" t="s">
        <v>97</v>
      </c>
      <c r="D148" s="90"/>
      <c r="E148" s="91"/>
      <c r="F148" s="92"/>
      <c r="G148" s="13"/>
    </row>
    <row r="149" spans="1:7" s="23" customFormat="1" hidden="1" x14ac:dyDescent="0.2">
      <c r="C149" s="87" t="s">
        <v>98</v>
      </c>
      <c r="E149" s="111" t="s">
        <v>99</v>
      </c>
      <c r="F149" s="111"/>
      <c r="G149" s="13"/>
    </row>
    <row r="150" spans="1:7" s="23" customFormat="1" hidden="1" x14ac:dyDescent="0.2">
      <c r="B150" s="2"/>
      <c r="C150" s="2"/>
      <c r="D150" s="2"/>
      <c r="E150" s="2"/>
      <c r="F150" s="3"/>
      <c r="G150" s="4"/>
    </row>
    <row r="151" spans="1:7" s="23" customFormat="1" hidden="1" x14ac:dyDescent="0.2">
      <c r="B151" s="93" t="s">
        <v>100</v>
      </c>
      <c r="C151" s="101" t="s">
        <v>101</v>
      </c>
      <c r="D151" s="101"/>
      <c r="E151" s="91"/>
      <c r="F151" s="92"/>
      <c r="G151" s="4"/>
    </row>
    <row r="152" spans="1:7" s="23" customFormat="1" hidden="1" x14ac:dyDescent="0.2">
      <c r="C152" s="87" t="s">
        <v>98</v>
      </c>
      <c r="E152" s="111" t="s">
        <v>99</v>
      </c>
      <c r="F152" s="111"/>
      <c r="G152" s="4"/>
    </row>
    <row r="153" spans="1:7" s="23" customFormat="1" hidden="1" x14ac:dyDescent="0.2">
      <c r="B153" s="81" t="s">
        <v>102</v>
      </c>
      <c r="C153" s="2"/>
      <c r="D153" s="2"/>
      <c r="E153" s="2"/>
      <c r="F153" s="3"/>
      <c r="G153" s="4"/>
    </row>
    <row r="154" spans="1:7" s="23" customFormat="1" ht="26.25" hidden="1" customHeight="1" x14ac:dyDescent="0.2">
      <c r="A154" s="113" t="s">
        <v>103</v>
      </c>
      <c r="B154" s="113"/>
      <c r="C154" s="113"/>
      <c r="D154" s="113"/>
      <c r="E154" s="113"/>
      <c r="F154" s="113"/>
      <c r="G154" s="113"/>
    </row>
    <row r="155" spans="1:7" s="23" customFormat="1" ht="24.75" hidden="1" customHeight="1" x14ac:dyDescent="0.2">
      <c r="A155" s="114" t="s">
        <v>104</v>
      </c>
      <c r="B155" s="114"/>
      <c r="C155" s="114"/>
      <c r="D155" s="114"/>
      <c r="E155" s="114"/>
      <c r="F155" s="114"/>
      <c r="G155" s="114"/>
    </row>
    <row r="156" spans="1:7" s="23" customFormat="1" ht="24.75" hidden="1" customHeight="1" x14ac:dyDescent="0.2">
      <c r="A156" s="113" t="s">
        <v>105</v>
      </c>
      <c r="B156" s="113"/>
      <c r="C156" s="113"/>
      <c r="D156" s="113"/>
      <c r="E156" s="113"/>
      <c r="F156" s="113"/>
      <c r="G156" s="113"/>
    </row>
    <row r="157" spans="1:7" s="23" customFormat="1" ht="24.75" hidden="1" customHeight="1" x14ac:dyDescent="0.2">
      <c r="A157" s="113" t="s">
        <v>106</v>
      </c>
      <c r="B157" s="113"/>
      <c r="C157" s="113"/>
      <c r="D157" s="113"/>
      <c r="E157" s="113"/>
      <c r="F157" s="113"/>
      <c r="G157" s="113"/>
    </row>
    <row r="158" spans="1:7" s="23" customFormat="1" ht="24.75" hidden="1" customHeight="1" x14ac:dyDescent="0.2">
      <c r="A158" s="113" t="s">
        <v>107</v>
      </c>
      <c r="B158" s="113"/>
      <c r="C158" s="113"/>
      <c r="D158" s="113"/>
      <c r="E158" s="113"/>
      <c r="F158" s="113"/>
      <c r="G158" s="113"/>
    </row>
    <row r="159" spans="1:7" s="23" customFormat="1" ht="63.75" hidden="1" customHeight="1" x14ac:dyDescent="0.2">
      <c r="A159" s="112" t="s">
        <v>108</v>
      </c>
      <c r="B159" s="112"/>
      <c r="C159" s="112"/>
      <c r="D159" s="112"/>
      <c r="E159" s="112"/>
      <c r="F159" s="112"/>
      <c r="G159" s="112"/>
    </row>
    <row r="160" spans="1:7" s="23" customFormat="1" x14ac:dyDescent="0.2">
      <c r="F160" s="15"/>
      <c r="G160" s="13"/>
    </row>
  </sheetData>
  <mergeCells count="25">
    <mergeCell ref="A159:G159"/>
    <mergeCell ref="E152:F152"/>
    <mergeCell ref="A154:G154"/>
    <mergeCell ref="A155:G155"/>
    <mergeCell ref="A156:G156"/>
    <mergeCell ref="A157:G157"/>
    <mergeCell ref="A158:G158"/>
    <mergeCell ref="C151:D151"/>
    <mergeCell ref="A15:G15"/>
    <mergeCell ref="A16:G16"/>
    <mergeCell ref="A17:G17"/>
    <mergeCell ref="A18:B18"/>
    <mergeCell ref="A20:G20"/>
    <mergeCell ref="B21:G21"/>
    <mergeCell ref="C23:D23"/>
    <mergeCell ref="B24:G24"/>
    <mergeCell ref="B39:E39"/>
    <mergeCell ref="B58:E58"/>
    <mergeCell ref="E149:F149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Б13А</vt:lpstr>
      <vt:lpstr>'2.8'!Область_печати</vt:lpstr>
      <vt:lpstr>Б13А!Область_печати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2020-03-30T07:21:33Z</cp:lastPrinted>
  <dcterms:created xsi:type="dcterms:W3CDTF">2020-03-26T08:42:47Z</dcterms:created>
  <dcterms:modified xsi:type="dcterms:W3CDTF">2020-03-30T07:22:18Z</dcterms:modified>
</cp:coreProperties>
</file>